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oktatas\2016-2017-1\e-ArchInf1\Gy-Excel-St_Louis_Arch\"/>
    </mc:Choice>
  </mc:AlternateContent>
  <bookViews>
    <workbookView xWindow="0" yWindow="0" windowWidth="21570" windowHeight="8070"/>
  </bookViews>
  <sheets>
    <sheet name="Sheet1" sheetId="1" r:id="rId1"/>
  </sheets>
  <definedNames>
    <definedName name="A">Sheet1!$F$6</definedName>
    <definedName name="C_">Sheet1!$F$7</definedName>
    <definedName name="end">Sheet1!$C$4</definedName>
    <definedName name="f.c">Sheet1!$F$3</definedName>
    <definedName name="L">Sheet1!$F$2</definedName>
    <definedName name="no._of_step">Sheet1!$C$5</definedName>
    <definedName name="Q.b">Sheet1!$F$4</definedName>
    <definedName name="Q.t">Sheet1!$F$5</definedName>
    <definedName name="start">Sheet1!$C$3</definedName>
    <definedName name="step">Sheet1!$C$2</definedName>
    <definedName name="Δx">Sheet1!$C$6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2" i="1"/>
  <c r="C4" i="1"/>
  <c r="C3" i="1"/>
  <c r="F7" i="1" l="1"/>
  <c r="F6" i="1"/>
  <c r="C6" i="1"/>
  <c r="B11" i="1"/>
  <c r="C11" i="1" l="1"/>
  <c r="B12" i="1"/>
  <c r="C12" i="1" s="1"/>
  <c r="D12" i="1" l="1"/>
  <c r="H12" i="1"/>
  <c r="H11" i="1"/>
  <c r="D11" i="1"/>
  <c r="E11" i="1" s="1"/>
  <c r="B13" i="1"/>
  <c r="C13" i="1" s="1"/>
  <c r="D13" i="1" l="1"/>
  <c r="H13" i="1"/>
  <c r="E12" i="1"/>
  <c r="G12" i="1"/>
  <c r="F12" i="1"/>
  <c r="B14" i="1"/>
  <c r="C14" i="1" s="1"/>
  <c r="I12" i="1" l="1"/>
  <c r="D14" i="1"/>
  <c r="F14" i="1" s="1"/>
  <c r="H14" i="1"/>
  <c r="I14" i="1" s="1"/>
  <c r="F13" i="1"/>
  <c r="G13" i="1"/>
  <c r="E13" i="1"/>
  <c r="B15" i="1"/>
  <c r="C15" i="1" s="1"/>
  <c r="I13" i="1" l="1"/>
  <c r="D15" i="1"/>
  <c r="H15" i="1"/>
  <c r="G14" i="1"/>
  <c r="E14" i="1"/>
  <c r="B16" i="1"/>
  <c r="C16" i="1" s="1"/>
  <c r="D16" i="1" l="1"/>
  <c r="G16" i="1" s="1"/>
  <c r="H16" i="1"/>
  <c r="E15" i="1"/>
  <c r="F15" i="1"/>
  <c r="G15" i="1"/>
  <c r="B17" i="1"/>
  <c r="C17" i="1" s="1"/>
  <c r="I15" i="1" l="1"/>
  <c r="H17" i="1"/>
  <c r="D17" i="1"/>
  <c r="F17" i="1" s="1"/>
  <c r="F16" i="1"/>
  <c r="I16" i="1" s="1"/>
  <c r="E16" i="1"/>
  <c r="B18" i="1"/>
  <c r="C18" i="1" s="1"/>
  <c r="I17" i="1" l="1"/>
  <c r="H18" i="1"/>
  <c r="D18" i="1"/>
  <c r="G17" i="1"/>
  <c r="E17" i="1"/>
  <c r="B19" i="1"/>
  <c r="C19" i="1" s="1"/>
  <c r="H19" i="1" l="1"/>
  <c r="D19" i="1"/>
  <c r="G18" i="1"/>
  <c r="F18" i="1"/>
  <c r="I18" i="1" s="1"/>
  <c r="E18" i="1"/>
  <c r="B20" i="1"/>
  <c r="C20" i="1" s="1"/>
  <c r="D20" i="1" l="1"/>
  <c r="H20" i="1"/>
  <c r="F19" i="1"/>
  <c r="I19" i="1" s="1"/>
  <c r="G19" i="1"/>
  <c r="E19" i="1"/>
  <c r="B21" i="1"/>
  <c r="C21" i="1" s="1"/>
  <c r="D21" i="1" l="1"/>
  <c r="H21" i="1"/>
  <c r="F20" i="1"/>
  <c r="I20" i="1" s="1"/>
  <c r="G20" i="1"/>
  <c r="E20" i="1"/>
  <c r="B22" i="1"/>
  <c r="C22" i="1" s="1"/>
  <c r="D22" i="1" l="1"/>
  <c r="H22" i="1"/>
  <c r="F21" i="1"/>
  <c r="I21" i="1" s="1"/>
  <c r="G21" i="1"/>
  <c r="E21" i="1"/>
  <c r="B23" i="1"/>
  <c r="C23" i="1" s="1"/>
  <c r="F22" i="1"/>
  <c r="I22" i="1" l="1"/>
  <c r="D23" i="1"/>
  <c r="H23" i="1"/>
  <c r="G22" i="1"/>
  <c r="E22" i="1"/>
  <c r="B24" i="1"/>
  <c r="C24" i="1" s="1"/>
  <c r="D24" i="1" l="1"/>
  <c r="H24" i="1"/>
  <c r="E23" i="1"/>
  <c r="G23" i="1"/>
  <c r="F23" i="1"/>
  <c r="I23" i="1" s="1"/>
  <c r="B25" i="1"/>
  <c r="C25" i="1" s="1"/>
  <c r="H25" i="1" l="1"/>
  <c r="D25" i="1"/>
  <c r="E24" i="1"/>
  <c r="G24" i="1"/>
  <c r="F24" i="1"/>
  <c r="I24" i="1" s="1"/>
  <c r="B26" i="1"/>
  <c r="C26" i="1" s="1"/>
  <c r="H26" i="1" l="1"/>
  <c r="D26" i="1"/>
  <c r="E25" i="1"/>
  <c r="G25" i="1"/>
  <c r="F25" i="1"/>
  <c r="I25" i="1" s="1"/>
  <c r="B27" i="1"/>
  <c r="C27" i="1" s="1"/>
  <c r="H27" i="1" l="1"/>
  <c r="D27" i="1"/>
  <c r="F26" i="1"/>
  <c r="I26" i="1" s="1"/>
  <c r="G26" i="1"/>
  <c r="E26" i="1"/>
  <c r="B28" i="1"/>
  <c r="C28" i="1" s="1"/>
  <c r="D28" i="1" l="1"/>
  <c r="H28" i="1"/>
  <c r="F27" i="1"/>
  <c r="I27" i="1" s="1"/>
  <c r="G27" i="1"/>
  <c r="E27" i="1"/>
  <c r="B29" i="1"/>
  <c r="C29" i="1" s="1"/>
  <c r="H29" i="1" l="1"/>
  <c r="D29" i="1"/>
  <c r="F28" i="1"/>
  <c r="I28" i="1" s="1"/>
  <c r="G28" i="1"/>
  <c r="E28" i="1"/>
  <c r="B30" i="1"/>
  <c r="C30" i="1" s="1"/>
  <c r="D30" i="1" l="1"/>
  <c r="H30" i="1"/>
  <c r="F29" i="1"/>
  <c r="I29" i="1" s="1"/>
  <c r="G29" i="1"/>
  <c r="E29" i="1"/>
  <c r="B31" i="1"/>
  <c r="C31" i="1" s="1"/>
  <c r="D31" i="1" l="1"/>
  <c r="H31" i="1"/>
  <c r="F30" i="1"/>
  <c r="I30" i="1" s="1"/>
  <c r="G30" i="1"/>
  <c r="E30" i="1"/>
  <c r="B32" i="1"/>
  <c r="C32" i="1" s="1"/>
  <c r="D32" i="1" l="1"/>
  <c r="H32" i="1"/>
  <c r="E31" i="1"/>
  <c r="F31" i="1"/>
  <c r="I31" i="1" s="1"/>
  <c r="G31" i="1"/>
  <c r="B33" i="1"/>
  <c r="C33" i="1" s="1"/>
  <c r="H33" i="1" l="1"/>
  <c r="D33" i="1"/>
  <c r="F32" i="1"/>
  <c r="I32" i="1" s="1"/>
  <c r="G32" i="1"/>
  <c r="E32" i="1"/>
  <c r="B34" i="1"/>
  <c r="C34" i="1" s="1"/>
  <c r="H34" i="1" l="1"/>
  <c r="D34" i="1"/>
  <c r="G34" i="1" s="1"/>
  <c r="E33" i="1"/>
  <c r="F33" i="1"/>
  <c r="I33" i="1" s="1"/>
  <c r="G33" i="1"/>
  <c r="B35" i="1"/>
  <c r="C35" i="1" s="1"/>
  <c r="H35" i="1" l="1"/>
  <c r="D35" i="1"/>
  <c r="F34" i="1"/>
  <c r="I34" i="1" s="1"/>
  <c r="E34" i="1"/>
  <c r="B36" i="1"/>
  <c r="C36" i="1" s="1"/>
  <c r="D36" i="1" l="1"/>
  <c r="F36" i="1" s="1"/>
  <c r="H36" i="1"/>
  <c r="F35" i="1"/>
  <c r="I35" i="1" s="1"/>
  <c r="G35" i="1"/>
  <c r="E35" i="1"/>
  <c r="B37" i="1"/>
  <c r="C37" i="1" s="1"/>
  <c r="I36" i="1" l="1"/>
  <c r="D37" i="1"/>
  <c r="H37" i="1"/>
  <c r="G36" i="1"/>
  <c r="E36" i="1"/>
  <c r="B38" i="1"/>
  <c r="C38" i="1" s="1"/>
  <c r="D38" i="1" l="1"/>
  <c r="H38" i="1"/>
  <c r="G37" i="1"/>
  <c r="F37" i="1"/>
  <c r="I37" i="1" s="1"/>
  <c r="E37" i="1"/>
  <c r="B39" i="1"/>
  <c r="C39" i="1" s="1"/>
  <c r="D39" i="1" l="1"/>
  <c r="H39" i="1"/>
  <c r="G38" i="1"/>
  <c r="F38" i="1"/>
  <c r="I38" i="1" s="1"/>
  <c r="E38" i="1"/>
  <c r="B40" i="1"/>
  <c r="C40" i="1" s="1"/>
  <c r="D40" i="1" l="1"/>
  <c r="H40" i="1"/>
  <c r="E39" i="1"/>
  <c r="G39" i="1"/>
  <c r="F39" i="1"/>
  <c r="I39" i="1" s="1"/>
  <c r="B41" i="1"/>
  <c r="C41" i="1" s="1"/>
  <c r="H41" i="1" l="1"/>
  <c r="D41" i="1"/>
  <c r="F40" i="1"/>
  <c r="I40" i="1" s="1"/>
  <c r="G40" i="1"/>
  <c r="E40" i="1"/>
  <c r="B42" i="1"/>
  <c r="C42" i="1" s="1"/>
  <c r="H42" i="1" l="1"/>
  <c r="D42" i="1"/>
  <c r="E41" i="1"/>
  <c r="F41" i="1"/>
  <c r="I41" i="1" s="1"/>
  <c r="G41" i="1"/>
  <c r="B43" i="1"/>
  <c r="C43" i="1" s="1"/>
  <c r="H43" i="1" l="1"/>
  <c r="D43" i="1"/>
  <c r="F42" i="1"/>
  <c r="I42" i="1" s="1"/>
  <c r="G42" i="1"/>
  <c r="E42" i="1"/>
  <c r="B44" i="1"/>
  <c r="C44" i="1" s="1"/>
  <c r="D44" i="1" l="1"/>
  <c r="H44" i="1"/>
  <c r="E43" i="1"/>
  <c r="G43" i="1"/>
  <c r="F43" i="1"/>
  <c r="I43" i="1" s="1"/>
  <c r="B45" i="1"/>
  <c r="C45" i="1" s="1"/>
  <c r="D45" i="1" l="1"/>
  <c r="H45" i="1"/>
  <c r="E44" i="1"/>
  <c r="F44" i="1"/>
  <c r="I44" i="1" s="1"/>
  <c r="G44" i="1"/>
  <c r="B46" i="1"/>
  <c r="C46" i="1" s="1"/>
  <c r="D46" i="1" l="1"/>
  <c r="H46" i="1"/>
  <c r="E45" i="1"/>
  <c r="F45" i="1"/>
  <c r="I45" i="1" s="1"/>
  <c r="G45" i="1"/>
  <c r="B47" i="1"/>
  <c r="C47" i="1" s="1"/>
  <c r="D47" i="1" l="1"/>
  <c r="H47" i="1"/>
  <c r="F46" i="1"/>
  <c r="I46" i="1" s="1"/>
  <c r="G46" i="1"/>
  <c r="E46" i="1"/>
  <c r="B48" i="1"/>
  <c r="C48" i="1" s="1"/>
  <c r="D48" i="1" l="1"/>
  <c r="H48" i="1"/>
  <c r="E47" i="1"/>
  <c r="F47" i="1"/>
  <c r="I47" i="1" s="1"/>
  <c r="G47" i="1"/>
  <c r="B49" i="1"/>
  <c r="C49" i="1" s="1"/>
  <c r="H49" i="1" l="1"/>
  <c r="D49" i="1"/>
  <c r="E48" i="1"/>
  <c r="G48" i="1"/>
  <c r="F48" i="1"/>
  <c r="I48" i="1" s="1"/>
  <c r="B50" i="1"/>
  <c r="C50" i="1" s="1"/>
  <c r="H50" i="1" l="1"/>
  <c r="D50" i="1"/>
  <c r="E49" i="1"/>
  <c r="G49" i="1"/>
  <c r="F49" i="1"/>
  <c r="I49" i="1" s="1"/>
  <c r="B51" i="1"/>
  <c r="C51" i="1" s="1"/>
  <c r="H51" i="1" l="1"/>
  <c r="D51" i="1"/>
  <c r="F51" i="1" s="1"/>
  <c r="F50" i="1"/>
  <c r="I50" i="1" s="1"/>
  <c r="G50" i="1"/>
  <c r="E50" i="1"/>
  <c r="B52" i="1"/>
  <c r="C52" i="1" s="1"/>
  <c r="I51" i="1" l="1"/>
  <c r="D52" i="1"/>
  <c r="H52" i="1"/>
  <c r="G51" i="1"/>
  <c r="E51" i="1"/>
  <c r="B53" i="1"/>
  <c r="C53" i="1" s="1"/>
  <c r="H53" i="1" l="1"/>
  <c r="D53" i="1"/>
  <c r="F52" i="1"/>
  <c r="I52" i="1" s="1"/>
  <c r="G52" i="1"/>
  <c r="E52" i="1"/>
  <c r="B54" i="1"/>
  <c r="C54" i="1" s="1"/>
  <c r="D54" i="1" l="1"/>
  <c r="H54" i="1"/>
  <c r="F53" i="1"/>
  <c r="I53" i="1" s="1"/>
  <c r="G53" i="1"/>
  <c r="E53" i="1"/>
  <c r="B55" i="1"/>
  <c r="C55" i="1" s="1"/>
  <c r="D55" i="1" l="1"/>
  <c r="H55" i="1"/>
  <c r="F54" i="1"/>
  <c r="I54" i="1" s="1"/>
  <c r="G54" i="1"/>
  <c r="E54" i="1"/>
  <c r="B56" i="1"/>
  <c r="C56" i="1" s="1"/>
  <c r="D56" i="1" l="1"/>
  <c r="H56" i="1"/>
  <c r="E55" i="1"/>
  <c r="F55" i="1"/>
  <c r="I55" i="1" s="1"/>
  <c r="G55" i="1"/>
  <c r="B57" i="1"/>
  <c r="C57" i="1" s="1"/>
  <c r="H57" i="1" l="1"/>
  <c r="D57" i="1"/>
  <c r="E56" i="1"/>
  <c r="F56" i="1"/>
  <c r="I56" i="1" s="1"/>
  <c r="G56" i="1"/>
  <c r="B58" i="1"/>
  <c r="C58" i="1" s="1"/>
  <c r="H58" i="1" l="1"/>
  <c r="D58" i="1"/>
  <c r="E57" i="1"/>
  <c r="F57" i="1"/>
  <c r="I57" i="1" s="1"/>
  <c r="G57" i="1"/>
  <c r="B59" i="1"/>
  <c r="C59" i="1" s="1"/>
  <c r="H59" i="1" l="1"/>
  <c r="D59" i="1"/>
  <c r="G59" i="1" s="1"/>
  <c r="E58" i="1"/>
  <c r="G58" i="1"/>
  <c r="F58" i="1"/>
  <c r="I58" i="1" s="1"/>
  <c r="B60" i="1"/>
  <c r="C60" i="1" s="1"/>
  <c r="D60" i="1" l="1"/>
  <c r="H60" i="1"/>
  <c r="F59" i="1"/>
  <c r="I59" i="1" s="1"/>
  <c r="E59" i="1"/>
  <c r="B61" i="1"/>
  <c r="C61" i="1" s="1"/>
  <c r="D61" i="1" l="1"/>
  <c r="H61" i="1"/>
  <c r="E60" i="1"/>
  <c r="F60" i="1"/>
  <c r="I60" i="1" s="1"/>
  <c r="G60" i="1"/>
  <c r="B62" i="1"/>
  <c r="C62" i="1" s="1"/>
  <c r="D62" i="1" l="1"/>
  <c r="H62" i="1"/>
  <c r="G61" i="1"/>
  <c r="F61" i="1"/>
  <c r="I61" i="1" s="1"/>
  <c r="E61" i="1"/>
  <c r="B63" i="1"/>
  <c r="C63" i="1" s="1"/>
  <c r="D63" i="1" l="1"/>
  <c r="H63" i="1"/>
  <c r="F62" i="1"/>
  <c r="I62" i="1" s="1"/>
  <c r="G62" i="1"/>
  <c r="E62" i="1"/>
  <c r="B64" i="1"/>
  <c r="C64" i="1" s="1"/>
  <c r="D64" i="1" l="1"/>
  <c r="H64" i="1"/>
  <c r="E63" i="1"/>
  <c r="F63" i="1"/>
  <c r="I63" i="1" s="1"/>
  <c r="G63" i="1"/>
  <c r="B65" i="1"/>
  <c r="C65" i="1" s="1"/>
  <c r="H65" i="1" l="1"/>
  <c r="D65" i="1"/>
  <c r="F64" i="1"/>
  <c r="I64" i="1" s="1"/>
  <c r="G64" i="1"/>
  <c r="E64" i="1"/>
  <c r="B66" i="1"/>
  <c r="C66" i="1" s="1"/>
  <c r="H66" i="1" l="1"/>
  <c r="D66" i="1"/>
  <c r="E65" i="1"/>
  <c r="G65" i="1"/>
  <c r="F65" i="1"/>
  <c r="I65" i="1" s="1"/>
  <c r="B67" i="1"/>
  <c r="C67" i="1" s="1"/>
  <c r="H67" i="1" l="1"/>
  <c r="D67" i="1"/>
  <c r="F66" i="1"/>
  <c r="I66" i="1" s="1"/>
  <c r="G66" i="1"/>
  <c r="E66" i="1"/>
  <c r="B68" i="1"/>
  <c r="C68" i="1" s="1"/>
  <c r="D68" i="1" l="1"/>
  <c r="F68" i="1" s="1"/>
  <c r="H68" i="1"/>
  <c r="F67" i="1"/>
  <c r="I67" i="1" s="1"/>
  <c r="G67" i="1"/>
  <c r="E67" i="1"/>
  <c r="B69" i="1"/>
  <c r="C69" i="1" s="1"/>
  <c r="I68" i="1" l="1"/>
  <c r="D69" i="1"/>
  <c r="H69" i="1"/>
  <c r="E68" i="1"/>
  <c r="G68" i="1"/>
  <c r="B70" i="1"/>
  <c r="C70" i="1" s="1"/>
  <c r="D70" i="1" l="1"/>
  <c r="H70" i="1"/>
  <c r="E69" i="1"/>
  <c r="G69" i="1"/>
  <c r="F69" i="1"/>
  <c r="I69" i="1" s="1"/>
  <c r="B71" i="1"/>
  <c r="C71" i="1" s="1"/>
  <c r="D71" i="1" l="1"/>
  <c r="H71" i="1"/>
  <c r="G70" i="1"/>
  <c r="F70" i="1"/>
  <c r="I70" i="1" s="1"/>
  <c r="E70" i="1"/>
  <c r="B72" i="1"/>
  <c r="C72" i="1" s="1"/>
  <c r="D72" i="1" l="1"/>
  <c r="H72" i="1"/>
  <c r="E71" i="1"/>
  <c r="G71" i="1"/>
  <c r="F71" i="1"/>
  <c r="I71" i="1" s="1"/>
  <c r="B73" i="1"/>
  <c r="C73" i="1" s="1"/>
  <c r="H73" i="1" l="1"/>
  <c r="D73" i="1"/>
  <c r="G73" i="1" s="1"/>
  <c r="E72" i="1"/>
  <c r="F72" i="1"/>
  <c r="I72" i="1" s="1"/>
  <c r="G72" i="1"/>
  <c r="B74" i="1"/>
  <c r="C74" i="1" s="1"/>
  <c r="H74" i="1" l="1"/>
  <c r="D74" i="1"/>
  <c r="F73" i="1"/>
  <c r="I73" i="1" s="1"/>
  <c r="E73" i="1"/>
  <c r="B75" i="1"/>
  <c r="C75" i="1" s="1"/>
  <c r="G74" i="1"/>
  <c r="H75" i="1" l="1"/>
  <c r="D75" i="1"/>
  <c r="E74" i="1"/>
  <c r="F74" i="1"/>
  <c r="I74" i="1" s="1"/>
  <c r="B76" i="1"/>
  <c r="C76" i="1" s="1"/>
  <c r="D76" i="1" l="1"/>
  <c r="H76" i="1"/>
  <c r="E75" i="1"/>
  <c r="G75" i="1"/>
  <c r="F75" i="1"/>
  <c r="I75" i="1" s="1"/>
  <c r="B77" i="1"/>
  <c r="C77" i="1" s="1"/>
  <c r="H77" i="1" l="1"/>
  <c r="D77" i="1"/>
  <c r="G77" i="1" s="1"/>
  <c r="E76" i="1"/>
  <c r="G76" i="1"/>
  <c r="F76" i="1"/>
  <c r="I76" i="1" s="1"/>
  <c r="B78" i="1"/>
  <c r="C78" i="1" s="1"/>
  <c r="D78" i="1" l="1"/>
  <c r="H78" i="1"/>
  <c r="F77" i="1"/>
  <c r="I77" i="1" s="1"/>
  <c r="E77" i="1"/>
  <c r="B79" i="1"/>
  <c r="C79" i="1" s="1"/>
  <c r="D79" i="1" l="1"/>
  <c r="H79" i="1"/>
  <c r="G78" i="1"/>
  <c r="F78" i="1"/>
  <c r="I78" i="1" s="1"/>
  <c r="E78" i="1"/>
  <c r="B80" i="1"/>
  <c r="C80" i="1" s="1"/>
  <c r="D80" i="1" l="1"/>
  <c r="H80" i="1"/>
  <c r="E79" i="1"/>
  <c r="G79" i="1"/>
  <c r="F79" i="1"/>
  <c r="I79" i="1" s="1"/>
  <c r="B81" i="1"/>
  <c r="C81" i="1" s="1"/>
  <c r="H81" i="1" l="1"/>
  <c r="D81" i="1"/>
  <c r="E80" i="1"/>
  <c r="F80" i="1"/>
  <c r="I80" i="1" s="1"/>
  <c r="G80" i="1"/>
  <c r="B82" i="1"/>
  <c r="C82" i="1" s="1"/>
  <c r="H82" i="1" l="1"/>
  <c r="D82" i="1"/>
  <c r="E81" i="1"/>
  <c r="G81" i="1"/>
  <c r="F81" i="1"/>
  <c r="I81" i="1" s="1"/>
  <c r="B83" i="1"/>
  <c r="C83" i="1" s="1"/>
  <c r="H83" i="1" l="1"/>
  <c r="D83" i="1"/>
  <c r="E82" i="1"/>
  <c r="F82" i="1"/>
  <c r="I82" i="1" s="1"/>
  <c r="G82" i="1"/>
  <c r="B84" i="1"/>
  <c r="C84" i="1" s="1"/>
  <c r="D84" i="1" l="1"/>
  <c r="H84" i="1"/>
  <c r="E83" i="1"/>
  <c r="F83" i="1"/>
  <c r="I83" i="1" s="1"/>
  <c r="G83" i="1"/>
  <c r="B85" i="1"/>
  <c r="C85" i="1" s="1"/>
  <c r="D85" i="1" l="1"/>
  <c r="H85" i="1"/>
  <c r="E84" i="1"/>
  <c r="F84" i="1"/>
  <c r="I84" i="1" s="1"/>
  <c r="G84" i="1"/>
  <c r="B86" i="1"/>
  <c r="C86" i="1" s="1"/>
  <c r="D86" i="1" l="1"/>
  <c r="G86" i="1" s="1"/>
  <c r="H86" i="1"/>
  <c r="E85" i="1"/>
  <c r="F85" i="1"/>
  <c r="I85" i="1" s="1"/>
  <c r="G85" i="1"/>
  <c r="B87" i="1"/>
  <c r="C87" i="1" s="1"/>
  <c r="D87" i="1" l="1"/>
  <c r="H87" i="1"/>
  <c r="F86" i="1"/>
  <c r="I86" i="1" s="1"/>
  <c r="E86" i="1"/>
  <c r="B88" i="1"/>
  <c r="C88" i="1" s="1"/>
  <c r="D88" i="1" l="1"/>
  <c r="H88" i="1"/>
  <c r="E87" i="1"/>
  <c r="G87" i="1"/>
  <c r="F87" i="1"/>
  <c r="I87" i="1" s="1"/>
  <c r="B89" i="1"/>
  <c r="C89" i="1" s="1"/>
  <c r="H89" i="1" l="1"/>
  <c r="D89" i="1"/>
  <c r="G89" i="1" s="1"/>
  <c r="E88" i="1"/>
  <c r="F88" i="1"/>
  <c r="I88" i="1" s="1"/>
  <c r="G88" i="1"/>
  <c r="B90" i="1"/>
  <c r="C90" i="1" s="1"/>
  <c r="H90" i="1" l="1"/>
  <c r="D90" i="1"/>
  <c r="F89" i="1"/>
  <c r="I89" i="1" s="1"/>
  <c r="E89" i="1"/>
  <c r="B91" i="1"/>
  <c r="C91" i="1" s="1"/>
  <c r="H91" i="1" l="1"/>
  <c r="D91" i="1"/>
  <c r="E90" i="1"/>
  <c r="G90" i="1"/>
  <c r="F90" i="1"/>
  <c r="I90" i="1" s="1"/>
  <c r="B92" i="1"/>
  <c r="C92" i="1" s="1"/>
  <c r="D92" i="1" l="1"/>
  <c r="H92" i="1"/>
  <c r="F91" i="1"/>
  <c r="I91" i="1" s="1"/>
  <c r="G91" i="1"/>
  <c r="E91" i="1"/>
  <c r="B93" i="1"/>
  <c r="C93" i="1" s="1"/>
  <c r="D93" i="1" l="1"/>
  <c r="H93" i="1"/>
  <c r="F92" i="1"/>
  <c r="I92" i="1" s="1"/>
  <c r="G92" i="1"/>
  <c r="E92" i="1"/>
  <c r="B94" i="1"/>
  <c r="C94" i="1" s="1"/>
  <c r="D94" i="1" l="1"/>
  <c r="H94" i="1"/>
  <c r="F93" i="1"/>
  <c r="I93" i="1" s="1"/>
  <c r="G93" i="1"/>
  <c r="E93" i="1"/>
  <c r="B95" i="1"/>
  <c r="C95" i="1" s="1"/>
  <c r="D95" i="1" l="1"/>
  <c r="F95" i="1" s="1"/>
  <c r="H95" i="1"/>
  <c r="F94" i="1"/>
  <c r="I94" i="1" s="1"/>
  <c r="G94" i="1"/>
  <c r="E94" i="1"/>
  <c r="B96" i="1"/>
  <c r="C96" i="1" s="1"/>
  <c r="I95" i="1" l="1"/>
  <c r="D96" i="1"/>
  <c r="H96" i="1"/>
  <c r="E95" i="1"/>
  <c r="G95" i="1"/>
  <c r="B97" i="1"/>
  <c r="C97" i="1" s="1"/>
  <c r="H97" i="1" l="1"/>
  <c r="D97" i="1"/>
  <c r="E96" i="1"/>
  <c r="F96" i="1"/>
  <c r="I96" i="1" s="1"/>
  <c r="G96" i="1"/>
  <c r="B98" i="1"/>
  <c r="C98" i="1" s="1"/>
  <c r="H98" i="1" l="1"/>
  <c r="D98" i="1"/>
  <c r="E97" i="1"/>
  <c r="F97" i="1"/>
  <c r="I97" i="1" s="1"/>
  <c r="G97" i="1"/>
  <c r="B99" i="1"/>
  <c r="C99" i="1" s="1"/>
  <c r="H99" i="1" l="1"/>
  <c r="D99" i="1"/>
  <c r="E98" i="1"/>
  <c r="F98" i="1"/>
  <c r="I98" i="1" s="1"/>
  <c r="G98" i="1"/>
  <c r="B100" i="1"/>
  <c r="C100" i="1" s="1"/>
  <c r="D100" i="1" l="1"/>
  <c r="H100" i="1"/>
  <c r="E99" i="1"/>
  <c r="F99" i="1"/>
  <c r="I99" i="1" s="1"/>
  <c r="G99" i="1"/>
  <c r="B101" i="1"/>
  <c r="C101" i="1" s="1"/>
  <c r="H101" i="1" l="1"/>
  <c r="D101" i="1"/>
  <c r="G101" i="1" s="1"/>
  <c r="E100" i="1"/>
  <c r="F100" i="1"/>
  <c r="I100" i="1" s="1"/>
  <c r="G100" i="1"/>
  <c r="B102" i="1"/>
  <c r="C102" i="1" s="1"/>
  <c r="D102" i="1" l="1"/>
  <c r="H102" i="1"/>
  <c r="F101" i="1"/>
  <c r="I101" i="1" s="1"/>
  <c r="E101" i="1"/>
  <c r="B103" i="1"/>
  <c r="C103" i="1" s="1"/>
  <c r="D103" i="1" l="1"/>
  <c r="H103" i="1"/>
  <c r="G102" i="1"/>
  <c r="F102" i="1"/>
  <c r="I102" i="1" s="1"/>
  <c r="E102" i="1"/>
  <c r="B104" i="1"/>
  <c r="C104" i="1" s="1"/>
  <c r="D104" i="1" l="1"/>
  <c r="H104" i="1"/>
  <c r="E103" i="1"/>
  <c r="F103" i="1"/>
  <c r="I103" i="1" s="1"/>
  <c r="G103" i="1"/>
  <c r="B105" i="1"/>
  <c r="C105" i="1" s="1"/>
  <c r="H105" i="1" l="1"/>
  <c r="D105" i="1"/>
  <c r="G105" i="1" s="1"/>
  <c r="E104" i="1"/>
  <c r="F104" i="1"/>
  <c r="I104" i="1" s="1"/>
  <c r="G104" i="1"/>
  <c r="B106" i="1"/>
  <c r="C106" i="1" s="1"/>
  <c r="H106" i="1" l="1"/>
  <c r="D106" i="1"/>
  <c r="F105" i="1"/>
  <c r="I105" i="1" s="1"/>
  <c r="E105" i="1"/>
  <c r="B107" i="1"/>
  <c r="C107" i="1" s="1"/>
  <c r="H107" i="1" l="1"/>
  <c r="D107" i="1"/>
  <c r="G106" i="1"/>
  <c r="F106" i="1"/>
  <c r="I106" i="1" s="1"/>
  <c r="E106" i="1"/>
  <c r="B108" i="1"/>
  <c r="C108" i="1" s="1"/>
  <c r="D108" i="1" l="1"/>
  <c r="G108" i="1" s="1"/>
  <c r="H108" i="1"/>
  <c r="E107" i="1"/>
  <c r="F107" i="1"/>
  <c r="I107" i="1" s="1"/>
  <c r="G107" i="1"/>
  <c r="B109" i="1"/>
  <c r="C109" i="1" s="1"/>
  <c r="D109" i="1" l="1"/>
  <c r="H109" i="1"/>
  <c r="F108" i="1"/>
  <c r="I108" i="1" s="1"/>
  <c r="E108" i="1"/>
  <c r="B110" i="1"/>
  <c r="C110" i="1" s="1"/>
  <c r="D110" i="1" l="1"/>
  <c r="F110" i="1" s="1"/>
  <c r="H110" i="1"/>
  <c r="G109" i="1"/>
  <c r="F109" i="1"/>
  <c r="I109" i="1" s="1"/>
  <c r="E109" i="1"/>
  <c r="B111" i="1"/>
  <c r="C111" i="1" s="1"/>
  <c r="I110" i="1" l="1"/>
  <c r="D111" i="1"/>
  <c r="H111" i="1"/>
  <c r="G110" i="1"/>
  <c r="E110" i="1"/>
  <c r="E111" i="1"/>
  <c r="F111" i="1" l="1"/>
  <c r="F9" i="1" s="1"/>
  <c r="G111" i="1"/>
  <c r="G9" i="1" s="1"/>
  <c r="I111" i="1" l="1"/>
  <c r="I9" i="1"/>
</calcChain>
</file>

<file path=xl/sharedStrings.xml><?xml version="1.0" encoding="utf-8"?>
<sst xmlns="http://schemas.openxmlformats.org/spreadsheetml/2006/main" count="25" uniqueCount="25">
  <si>
    <t>x</t>
  </si>
  <si>
    <t>step</t>
  </si>
  <si>
    <t>start</t>
  </si>
  <si>
    <t>end</t>
  </si>
  <si>
    <t>no. of step</t>
  </si>
  <si>
    <t>L</t>
  </si>
  <si>
    <t>Δx</t>
  </si>
  <si>
    <t>f.c</t>
  </si>
  <si>
    <t>Q.b</t>
  </si>
  <si>
    <t>Q.t</t>
  </si>
  <si>
    <t>A</t>
  </si>
  <si>
    <t>C</t>
  </si>
  <si>
    <t>pline</t>
  </si>
  <si>
    <t>length</t>
  </si>
  <si>
    <t>area</t>
  </si>
  <si>
    <t>y.orig</t>
  </si>
  <si>
    <t>y.plot</t>
  </si>
  <si>
    <t>Q</t>
  </si>
  <si>
    <t>Volume</t>
  </si>
  <si>
    <t>Input data</t>
  </si>
  <si>
    <t>Results</t>
  </si>
  <si>
    <t>Arc length:</t>
  </si>
  <si>
    <t>Volume:</t>
  </si>
  <si>
    <t>feet</t>
  </si>
  <si>
    <r>
      <t>feet</t>
    </r>
    <r>
      <rPr>
        <sz val="11"/>
        <color theme="1"/>
        <rFont val="Calibri"/>
        <family val="2"/>
        <charset val="238"/>
      </rPr>
      <t>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</si>
</sst>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6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2" fontId="0" fillId="0" borderId="0" xfId="0" applyNumberFormat="1"/>
    <xf numFmtId="2" fontId="2" fillId="0" borderId="0" xfId="0" applyNumberFormat="1" applyFont="1"/>
    <xf numFmtId="2" fontId="1" fillId="0" borderId="0" xfId="0" applyNumberFormat="1" applyFont="1" applyAlignment="1">
      <alignment horizontal="center"/>
    </xf>
    <xf numFmtId="166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3.9493000874890639E-2"/>
          <c:y val="0.19486111111111112"/>
          <c:w val="0.89706255468066487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Sheet1!$D$10</c:f>
              <c:strCache>
                <c:ptCount val="1"/>
                <c:pt idx="0">
                  <c:v>y.plot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Sheet1!$B$11:$B$111</c:f>
              <c:numCache>
                <c:formatCode>0.00</c:formatCode>
                <c:ptCount val="101"/>
                <c:pt idx="0">
                  <c:v>-229.22389999999999</c:v>
                </c:pt>
                <c:pt idx="1">
                  <c:v>-224.639422</c:v>
                </c:pt>
                <c:pt idx="2">
                  <c:v>-220.05494400000001</c:v>
                </c:pt>
                <c:pt idx="3">
                  <c:v>-215.47046600000002</c:v>
                </c:pt>
                <c:pt idx="4">
                  <c:v>-210.88598800000003</c:v>
                </c:pt>
                <c:pt idx="5">
                  <c:v>-206.30151000000004</c:v>
                </c:pt>
                <c:pt idx="6">
                  <c:v>-201.71703200000005</c:v>
                </c:pt>
                <c:pt idx="7">
                  <c:v>-197.13255400000006</c:v>
                </c:pt>
                <c:pt idx="8">
                  <c:v>-192.54807600000007</c:v>
                </c:pt>
                <c:pt idx="9">
                  <c:v>-187.96359800000008</c:v>
                </c:pt>
                <c:pt idx="10">
                  <c:v>-183.37912000000009</c:v>
                </c:pt>
                <c:pt idx="11">
                  <c:v>-178.7946420000001</c:v>
                </c:pt>
                <c:pt idx="12">
                  <c:v>-174.21016400000011</c:v>
                </c:pt>
                <c:pt idx="13">
                  <c:v>-169.62568600000012</c:v>
                </c:pt>
                <c:pt idx="14">
                  <c:v>-165.04120800000013</c:v>
                </c:pt>
                <c:pt idx="15">
                  <c:v>-160.45673000000014</c:v>
                </c:pt>
                <c:pt idx="16">
                  <c:v>-155.87225200000015</c:v>
                </c:pt>
                <c:pt idx="17">
                  <c:v>-151.28777400000016</c:v>
                </c:pt>
                <c:pt idx="18">
                  <c:v>-146.70329600000017</c:v>
                </c:pt>
                <c:pt idx="19">
                  <c:v>-142.11881800000018</c:v>
                </c:pt>
                <c:pt idx="20">
                  <c:v>-137.53434000000019</c:v>
                </c:pt>
                <c:pt idx="21">
                  <c:v>-132.94986200000019</c:v>
                </c:pt>
                <c:pt idx="22">
                  <c:v>-128.3653840000002</c:v>
                </c:pt>
                <c:pt idx="23">
                  <c:v>-123.7809060000002</c:v>
                </c:pt>
                <c:pt idx="24">
                  <c:v>-119.1964280000002</c:v>
                </c:pt>
                <c:pt idx="25">
                  <c:v>-114.61195000000019</c:v>
                </c:pt>
                <c:pt idx="26">
                  <c:v>-110.02747200000019</c:v>
                </c:pt>
                <c:pt idx="27">
                  <c:v>-105.44299400000018</c:v>
                </c:pt>
                <c:pt idx="28">
                  <c:v>-100.85851600000018</c:v>
                </c:pt>
                <c:pt idx="29">
                  <c:v>-96.274038000000175</c:v>
                </c:pt>
                <c:pt idx="30">
                  <c:v>-91.689560000000171</c:v>
                </c:pt>
                <c:pt idx="31">
                  <c:v>-87.105082000000166</c:v>
                </c:pt>
                <c:pt idx="32">
                  <c:v>-82.520604000000162</c:v>
                </c:pt>
                <c:pt idx="33">
                  <c:v>-77.936126000000158</c:v>
                </c:pt>
                <c:pt idx="34">
                  <c:v>-73.351648000000154</c:v>
                </c:pt>
                <c:pt idx="35">
                  <c:v>-68.767170000000149</c:v>
                </c:pt>
                <c:pt idx="36">
                  <c:v>-64.182692000000145</c:v>
                </c:pt>
                <c:pt idx="37">
                  <c:v>-59.598214000000148</c:v>
                </c:pt>
                <c:pt idx="38">
                  <c:v>-55.013736000000151</c:v>
                </c:pt>
                <c:pt idx="39">
                  <c:v>-50.429258000000154</c:v>
                </c:pt>
                <c:pt idx="40">
                  <c:v>-45.844780000000156</c:v>
                </c:pt>
                <c:pt idx="41">
                  <c:v>-41.260302000000159</c:v>
                </c:pt>
                <c:pt idx="42">
                  <c:v>-36.675824000000162</c:v>
                </c:pt>
                <c:pt idx="43">
                  <c:v>-32.091346000000165</c:v>
                </c:pt>
                <c:pt idx="44">
                  <c:v>-27.506868000000164</c:v>
                </c:pt>
                <c:pt idx="45">
                  <c:v>-22.922390000000163</c:v>
                </c:pt>
                <c:pt idx="46">
                  <c:v>-18.337912000000163</c:v>
                </c:pt>
                <c:pt idx="47">
                  <c:v>-13.753434000000162</c:v>
                </c:pt>
                <c:pt idx="48">
                  <c:v>-9.1689560000001613</c:v>
                </c:pt>
                <c:pt idx="49">
                  <c:v>-4.5844780000001615</c:v>
                </c:pt>
                <c:pt idx="50">
                  <c:v>-1.6164847238542279E-13</c:v>
                </c:pt>
                <c:pt idx="51">
                  <c:v>4.5844779999998382</c:v>
                </c:pt>
                <c:pt idx="52">
                  <c:v>9.168955999999838</c:v>
                </c:pt>
                <c:pt idx="53">
                  <c:v>13.753433999999839</c:v>
                </c:pt>
                <c:pt idx="54">
                  <c:v>18.337911999999839</c:v>
                </c:pt>
                <c:pt idx="55">
                  <c:v>22.92238999999984</c:v>
                </c:pt>
                <c:pt idx="56">
                  <c:v>27.506867999999841</c:v>
                </c:pt>
                <c:pt idx="57">
                  <c:v>32.091345999999838</c:v>
                </c:pt>
                <c:pt idx="58">
                  <c:v>36.675823999999835</c:v>
                </c:pt>
                <c:pt idx="59">
                  <c:v>41.260301999999832</c:v>
                </c:pt>
                <c:pt idx="60">
                  <c:v>45.84477999999983</c:v>
                </c:pt>
                <c:pt idx="61">
                  <c:v>50.429257999999827</c:v>
                </c:pt>
                <c:pt idx="62">
                  <c:v>55.013735999999824</c:v>
                </c:pt>
                <c:pt idx="63">
                  <c:v>59.598213999999821</c:v>
                </c:pt>
                <c:pt idx="64">
                  <c:v>64.182691999999818</c:v>
                </c:pt>
                <c:pt idx="65">
                  <c:v>68.767169999999822</c:v>
                </c:pt>
                <c:pt idx="66">
                  <c:v>73.351647999999827</c:v>
                </c:pt>
                <c:pt idx="67">
                  <c:v>77.936125999999831</c:v>
                </c:pt>
                <c:pt idx="68">
                  <c:v>82.520603999999835</c:v>
                </c:pt>
                <c:pt idx="69">
                  <c:v>87.10508199999984</c:v>
                </c:pt>
                <c:pt idx="70">
                  <c:v>91.689559999999844</c:v>
                </c:pt>
                <c:pt idx="71">
                  <c:v>96.274037999999848</c:v>
                </c:pt>
                <c:pt idx="72">
                  <c:v>100.85851599999985</c:v>
                </c:pt>
                <c:pt idx="73">
                  <c:v>105.44299399999986</c:v>
                </c:pt>
                <c:pt idx="74">
                  <c:v>110.02747199999986</c:v>
                </c:pt>
                <c:pt idx="75">
                  <c:v>114.61194999999987</c:v>
                </c:pt>
                <c:pt idx="76">
                  <c:v>119.19642799999987</c:v>
                </c:pt>
                <c:pt idx="77">
                  <c:v>123.78090599999987</c:v>
                </c:pt>
                <c:pt idx="78">
                  <c:v>128.36538399999986</c:v>
                </c:pt>
                <c:pt idx="79">
                  <c:v>132.94986199999985</c:v>
                </c:pt>
                <c:pt idx="80">
                  <c:v>137.53433999999984</c:v>
                </c:pt>
                <c:pt idx="81">
                  <c:v>142.11881799999983</c:v>
                </c:pt>
                <c:pt idx="82">
                  <c:v>146.70329599999982</c:v>
                </c:pt>
                <c:pt idx="83">
                  <c:v>151.28777399999981</c:v>
                </c:pt>
                <c:pt idx="84">
                  <c:v>155.8722519999998</c:v>
                </c:pt>
                <c:pt idx="85">
                  <c:v>160.45672999999979</c:v>
                </c:pt>
                <c:pt idx="86">
                  <c:v>165.04120799999978</c:v>
                </c:pt>
                <c:pt idx="87">
                  <c:v>169.62568599999977</c:v>
                </c:pt>
                <c:pt idx="88">
                  <c:v>174.21016399999976</c:v>
                </c:pt>
                <c:pt idx="89">
                  <c:v>178.79464199999975</c:v>
                </c:pt>
                <c:pt idx="90">
                  <c:v>183.37911999999974</c:v>
                </c:pt>
                <c:pt idx="91">
                  <c:v>187.96359799999973</c:v>
                </c:pt>
                <c:pt idx="92">
                  <c:v>192.54807599999972</c:v>
                </c:pt>
                <c:pt idx="93">
                  <c:v>197.13255399999971</c:v>
                </c:pt>
                <c:pt idx="94">
                  <c:v>201.7170319999997</c:v>
                </c:pt>
                <c:pt idx="95">
                  <c:v>206.30150999999969</c:v>
                </c:pt>
                <c:pt idx="96">
                  <c:v>210.88598799999968</c:v>
                </c:pt>
                <c:pt idx="97">
                  <c:v>215.47046599999967</c:v>
                </c:pt>
                <c:pt idx="98">
                  <c:v>220.05494399999967</c:v>
                </c:pt>
                <c:pt idx="99">
                  <c:v>224.63942199999966</c:v>
                </c:pt>
                <c:pt idx="100">
                  <c:v>229.22389999999965</c:v>
                </c:pt>
              </c:numCache>
            </c:numRef>
          </c:xVal>
          <c:yVal>
            <c:numRef>
              <c:f>Sheet1!$D$11:$D$111</c:f>
              <c:numCache>
                <c:formatCode>0.00</c:formatCode>
                <c:ptCount val="101"/>
                <c:pt idx="0">
                  <c:v>0</c:v>
                </c:pt>
                <c:pt idx="1">
                  <c:v>40.231076435845011</c:v>
                </c:pt>
                <c:pt idx="2">
                  <c:v>78.104890613995167</c:v>
                </c:pt>
                <c:pt idx="3">
                  <c:v>113.75803157049819</c:v>
                </c:pt>
                <c:pt idx="4">
                  <c:v>147.31907965198752</c:v>
                </c:pt>
                <c:pt idx="5">
                  <c:v>178.90907023094104</c:v>
                </c:pt>
                <c:pt idx="6">
                  <c:v>208.6419302105665</c:v>
                </c:pt>
                <c:pt idx="7">
                  <c:v>236.62488889352841</c:v>
                </c:pt>
                <c:pt idx="8">
                  <c:v>262.95886469629011</c:v>
                </c:pt>
                <c:pt idx="9">
                  <c:v>287.73882910372231</c:v>
                </c:pt>
                <c:pt idx="10">
                  <c:v>311.05414917655531</c:v>
                </c:pt>
                <c:pt idx="11">
                  <c:v>332.98890984689871</c:v>
                </c:pt>
                <c:pt idx="12">
                  <c:v>353.62221716416752</c:v>
                </c:pt>
                <c:pt idx="13">
                  <c:v>373.02848358504491</c:v>
                </c:pt>
                <c:pt idx="14">
                  <c:v>391.2776963363587</c:v>
                </c:pt>
                <c:pt idx="15">
                  <c:v>408.43566981870333</c:v>
                </c:pt>
                <c:pt idx="16">
                  <c:v>424.56428296107856</c:v>
                </c:pt>
                <c:pt idx="17">
                  <c:v>439.72170238255188</c:v>
                </c:pt>
                <c:pt idx="18">
                  <c:v>453.96259216575339</c:v>
                </c:pt>
                <c:pt idx="19">
                  <c:v>467.33831099874158</c:v>
                </c:pt>
                <c:pt idx="20">
                  <c:v>479.8970973962131</c:v>
                </c:pt>
                <c:pt idx="21">
                  <c:v>491.68424366804464</c:v>
                </c:pt>
                <c:pt idx="22">
                  <c:v>502.74225926257077</c:v>
                </c:pt>
                <c:pt idx="23">
                  <c:v>513.11102407368219</c:v>
                </c:pt>
                <c:pt idx="24">
                  <c:v>522.82793226463627</c:v>
                </c:pt>
                <c:pt idx="25">
                  <c:v>531.92802712726893</c:v>
                </c:pt>
                <c:pt idx="26">
                  <c:v>540.44412746296575</c:v>
                </c:pt>
                <c:pt idx="27">
                  <c:v>548.40694594117895</c:v>
                </c:pt>
                <c:pt idx="28">
                  <c:v>555.84519986233806</c:v>
                </c:pt>
                <c:pt idx="29">
                  <c:v>562.78571472461454</c:v>
                </c:pt>
                <c:pt idx="30">
                  <c:v>569.25352096804397</c:v>
                </c:pt>
                <c:pt idx="31">
                  <c:v>575.27194424490938</c:v>
                </c:pt>
                <c:pt idx="32">
                  <c:v>580.86268954193429</c:v>
                </c:pt>
                <c:pt idx="33">
                  <c:v>586.04591945767118</c:v>
                </c:pt>
                <c:pt idx="34">
                  <c:v>590.84032691738162</c:v>
                </c:pt>
                <c:pt idx="35">
                  <c:v>595.26320258765293</c:v>
                </c:pt>
                <c:pt idx="36">
                  <c:v>599.33049723387467</c:v>
                </c:pt>
                <c:pt idx="37">
                  <c:v>603.05687924546328</c:v>
                </c:pt>
                <c:pt idx="38">
                  <c:v>606.45578753629536</c:v>
                </c:pt>
                <c:pt idx="39">
                  <c:v>609.53948001112997</c:v>
                </c:pt>
                <c:pt idx="40">
                  <c:v>612.31907777281208</c:v>
                </c:pt>
                <c:pt idx="41">
                  <c:v>614.80460522968576</c:v>
                </c:pt>
                <c:pt idx="42">
                  <c:v>617.00502624786213</c:v>
                </c:pt>
                <c:pt idx="43">
                  <c:v>618.92827647872173</c:v>
                </c:pt>
                <c:pt idx="44">
                  <c:v>620.58129197823928</c:v>
                </c:pt>
                <c:pt idx="45">
                  <c:v>621.97003422134287</c:v>
                </c:pt>
                <c:pt idx="46">
                  <c:v>623.09951160152059</c:v>
                </c:pt>
                <c:pt idx="47">
                  <c:v>623.97379749321203</c:v>
                </c:pt>
                <c:pt idx="48">
                  <c:v>624.59604494212351</c:v>
                </c:pt>
                <c:pt idx="49">
                  <c:v>624.96849803644818</c:v>
                </c:pt>
                <c:pt idx="50">
                  <c:v>625.09249999999997</c:v>
                </c:pt>
                <c:pt idx="51">
                  <c:v>624.96849803644818</c:v>
                </c:pt>
                <c:pt idx="52">
                  <c:v>624.59604494212351</c:v>
                </c:pt>
                <c:pt idx="53">
                  <c:v>623.97379749321215</c:v>
                </c:pt>
                <c:pt idx="54">
                  <c:v>623.0995116015207</c:v>
                </c:pt>
                <c:pt idx="55">
                  <c:v>621.97003422134298</c:v>
                </c:pt>
                <c:pt idx="56">
                  <c:v>620.58129197823939</c:v>
                </c:pt>
                <c:pt idx="57">
                  <c:v>618.92827647872184</c:v>
                </c:pt>
                <c:pt idx="58">
                  <c:v>617.00502624786225</c:v>
                </c:pt>
                <c:pt idx="59">
                  <c:v>614.80460522968588</c:v>
                </c:pt>
                <c:pt idx="60">
                  <c:v>612.31907777281219</c:v>
                </c:pt>
                <c:pt idx="61">
                  <c:v>609.53948001113019</c:v>
                </c:pt>
                <c:pt idx="62">
                  <c:v>606.45578753629559</c:v>
                </c:pt>
                <c:pt idx="63">
                  <c:v>603.05687924546362</c:v>
                </c:pt>
                <c:pt idx="64">
                  <c:v>599.33049723387489</c:v>
                </c:pt>
                <c:pt idx="65">
                  <c:v>595.26320258765315</c:v>
                </c:pt>
                <c:pt idx="66">
                  <c:v>590.84032691738196</c:v>
                </c:pt>
                <c:pt idx="67">
                  <c:v>586.04591945767152</c:v>
                </c:pt>
                <c:pt idx="68">
                  <c:v>580.86268954193474</c:v>
                </c:pt>
                <c:pt idx="69">
                  <c:v>575.27194424490972</c:v>
                </c:pt>
                <c:pt idx="70">
                  <c:v>569.25352096804443</c:v>
                </c:pt>
                <c:pt idx="71">
                  <c:v>562.78571472461499</c:v>
                </c:pt>
                <c:pt idx="72">
                  <c:v>555.84519986233863</c:v>
                </c:pt>
                <c:pt idx="73">
                  <c:v>548.40694594117952</c:v>
                </c:pt>
                <c:pt idx="74">
                  <c:v>540.44412746296632</c:v>
                </c:pt>
                <c:pt idx="75">
                  <c:v>531.9280271272695</c:v>
                </c:pt>
                <c:pt idx="76">
                  <c:v>522.82793226463696</c:v>
                </c:pt>
                <c:pt idx="77">
                  <c:v>513.11102407368287</c:v>
                </c:pt>
                <c:pt idx="78">
                  <c:v>502.74225926257157</c:v>
                </c:pt>
                <c:pt idx="79">
                  <c:v>491.6842436680455</c:v>
                </c:pt>
                <c:pt idx="80">
                  <c:v>479.89709739621401</c:v>
                </c:pt>
                <c:pt idx="81">
                  <c:v>467.33831099874249</c:v>
                </c:pt>
                <c:pt idx="82">
                  <c:v>453.96259216575436</c:v>
                </c:pt>
                <c:pt idx="83">
                  <c:v>439.72170238255296</c:v>
                </c:pt>
                <c:pt idx="84">
                  <c:v>424.5642829610797</c:v>
                </c:pt>
                <c:pt idx="85">
                  <c:v>408.43566981870447</c:v>
                </c:pt>
                <c:pt idx="86">
                  <c:v>391.27769633636001</c:v>
                </c:pt>
                <c:pt idx="87">
                  <c:v>373.02848358504622</c:v>
                </c:pt>
                <c:pt idx="88">
                  <c:v>353.62221716416894</c:v>
                </c:pt>
                <c:pt idx="89">
                  <c:v>332.98890984690024</c:v>
                </c:pt>
                <c:pt idx="90">
                  <c:v>311.05414917655696</c:v>
                </c:pt>
                <c:pt idx="91">
                  <c:v>287.73882910372402</c:v>
                </c:pt>
                <c:pt idx="92">
                  <c:v>262.95886469629198</c:v>
                </c:pt>
                <c:pt idx="93">
                  <c:v>236.62488889353034</c:v>
                </c:pt>
                <c:pt idx="94">
                  <c:v>208.64193021056866</c:v>
                </c:pt>
                <c:pt idx="95">
                  <c:v>178.90907023094354</c:v>
                </c:pt>
                <c:pt idx="96">
                  <c:v>147.31907965198991</c:v>
                </c:pt>
                <c:pt idx="97">
                  <c:v>113.75803157050075</c:v>
                </c:pt>
                <c:pt idx="98">
                  <c:v>78.104890613997782</c:v>
                </c:pt>
                <c:pt idx="99">
                  <c:v>40.231076435847854</c:v>
                </c:pt>
                <c:pt idx="100">
                  <c:v>2.8421709430404007E-12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C9-42FD-9686-4E2000D22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263704"/>
        <c:axId val="562263312"/>
      </c:scatterChart>
      <c:valAx>
        <c:axId val="562263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2263312"/>
        <c:crosses val="autoZero"/>
        <c:crossBetween val="midCat"/>
      </c:valAx>
      <c:valAx>
        <c:axId val="56226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2263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140604</xdr:colOff>
      <xdr:row>8</xdr:row>
      <xdr:rowOff>119743</xdr:rowOff>
    </xdr:from>
    <xdr:to>
      <xdr:col>16</xdr:col>
      <xdr:colOff>298447</xdr:colOff>
      <xdr:row>25</xdr:row>
      <xdr:rowOff>5442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11"/>
  <sheetViews>
    <sheetView tabSelected="1" zoomScale="175" zoomScaleNormal="175" workbookViewId="0">
      <selection activeCell="G12" sqref="G12"/>
    </sheetView>
  </sheetViews>
  <sheetFormatPr defaultRowHeight="14.5" x14ac:dyDescent="0.35"/>
  <cols>
    <col min="1" max="1" width="5" customWidth="1"/>
    <col min="2" max="2" width="8.7265625" style="2" customWidth="1"/>
    <col min="3" max="3" width="8.7265625" style="2"/>
    <col min="4" max="4" width="8.7265625" customWidth="1"/>
    <col min="7" max="7" width="8.7265625" customWidth="1"/>
    <col min="8" max="8" width="9.7265625" bestFit="1" customWidth="1"/>
    <col min="9" max="9" width="9.54296875" bestFit="1" customWidth="1"/>
    <col min="10" max="10" width="8.7265625" customWidth="1"/>
  </cols>
  <sheetData>
    <row r="1" spans="1:10" x14ac:dyDescent="0.35">
      <c r="A1" t="s">
        <v>19</v>
      </c>
      <c r="H1" t="s">
        <v>20</v>
      </c>
    </row>
    <row r="2" spans="1:10" x14ac:dyDescent="0.35">
      <c r="B2" s="2" t="s">
        <v>1</v>
      </c>
      <c r="C2" s="2">
        <v>0.25</v>
      </c>
      <c r="E2" t="s">
        <v>5</v>
      </c>
      <c r="F2" s="1">
        <v>229.22389999999999</v>
      </c>
      <c r="H2" t="s">
        <v>21</v>
      </c>
      <c r="I2" s="5">
        <f>F9</f>
        <v>1403.7327039182971</v>
      </c>
      <c r="J2" t="s">
        <v>23</v>
      </c>
    </row>
    <row r="3" spans="1:10" x14ac:dyDescent="0.35">
      <c r="B3" s="2" t="s">
        <v>2</v>
      </c>
      <c r="C3" s="2">
        <f>-L</f>
        <v>-229.22389999999999</v>
      </c>
      <c r="E3" t="s">
        <v>7</v>
      </c>
      <c r="F3">
        <v>625.09249999999997</v>
      </c>
      <c r="H3" t="s">
        <v>22</v>
      </c>
      <c r="I3" s="5">
        <f>I9</f>
        <v>903549.898515151</v>
      </c>
      <c r="J3" t="s">
        <v>24</v>
      </c>
    </row>
    <row r="4" spans="1:10" x14ac:dyDescent="0.35">
      <c r="B4" s="2" t="s">
        <v>3</v>
      </c>
      <c r="C4" s="2">
        <f>L</f>
        <v>229.22389999999999</v>
      </c>
      <c r="E4" t="s">
        <v>8</v>
      </c>
      <c r="F4">
        <v>1262.6650999999999</v>
      </c>
    </row>
    <row r="5" spans="1:10" x14ac:dyDescent="0.35">
      <c r="B5" s="2" t="s">
        <v>4</v>
      </c>
      <c r="C5" s="2">
        <v>100</v>
      </c>
      <c r="E5" t="s">
        <v>9</v>
      </c>
      <c r="F5">
        <v>125.14060000000001</v>
      </c>
    </row>
    <row r="6" spans="1:10" x14ac:dyDescent="0.35">
      <c r="B6" s="3" t="s">
        <v>6</v>
      </c>
      <c r="C6" s="2">
        <f>2*L/no._of_step</f>
        <v>4.5844779999999998</v>
      </c>
      <c r="E6" t="s">
        <v>10</v>
      </c>
      <c r="F6">
        <f>f.c/(Q.b/Q.t-1)</f>
        <v>68.767266556017034</v>
      </c>
    </row>
    <row r="7" spans="1:10" x14ac:dyDescent="0.35">
      <c r="E7" t="s">
        <v>11</v>
      </c>
      <c r="F7">
        <f>ACOSH(Q.b/Q.t)</f>
        <v>3.0022244913937555</v>
      </c>
    </row>
    <row r="9" spans="1:10" x14ac:dyDescent="0.35">
      <c r="F9" s="2">
        <f>SUM(F12:F111)</f>
        <v>1403.7327039182971</v>
      </c>
      <c r="G9" s="6">
        <f>SUM(G12:G111)</f>
        <v>212634.19533374166</v>
      </c>
      <c r="H9" s="2"/>
      <c r="I9" s="2">
        <f>SUM(I12:I111)</f>
        <v>903549.898515151</v>
      </c>
    </row>
    <row r="10" spans="1:10" s="4" customFormat="1" x14ac:dyDescent="0.35">
      <c r="B10" s="4" t="s">
        <v>0</v>
      </c>
      <c r="C10" s="4" t="s">
        <v>15</v>
      </c>
      <c r="D10" s="4" t="s">
        <v>16</v>
      </c>
      <c r="E10" s="4" t="s">
        <v>12</v>
      </c>
      <c r="F10" s="4" t="s">
        <v>13</v>
      </c>
      <c r="G10" s="4" t="s">
        <v>14</v>
      </c>
      <c r="H10" s="4" t="s">
        <v>17</v>
      </c>
      <c r="I10" s="4" t="s">
        <v>18</v>
      </c>
    </row>
    <row r="11" spans="1:10" x14ac:dyDescent="0.35">
      <c r="B11" s="2">
        <f>C3</f>
        <v>-229.22389999999999</v>
      </c>
      <c r="C11" s="2">
        <f>A*(COSH(C_*(B11)/L)-1)</f>
        <v>625.0925000000002</v>
      </c>
      <c r="D11" s="2">
        <f>-C11+f.c</f>
        <v>0</v>
      </c>
      <c r="E11" t="str">
        <f t="shared" ref="E11:E42" si="0">B11&amp;","&amp;D11</f>
        <v>-229,2239,0</v>
      </c>
      <c r="F11" s="2"/>
      <c r="G11" s="2"/>
      <c r="H11" s="2">
        <f t="shared" ref="H11:H42" si="1">(Q.b-Q.t)/f.c*C11+Q.t</f>
        <v>1262.6651000000004</v>
      </c>
      <c r="I11" s="2"/>
    </row>
    <row r="12" spans="1:10" x14ac:dyDescent="0.35">
      <c r="B12" s="2">
        <f t="shared" ref="B12:B43" si="2">B11+Δx</f>
        <v>-224.639422</v>
      </c>
      <c r="C12" s="2">
        <f>A*(COSH(C_*(B12)/L)-1)</f>
        <v>584.86142356415496</v>
      </c>
      <c r="D12" s="2">
        <f t="shared" ref="D12:D43" si="3">f.c-C12</f>
        <v>40.231076435845011</v>
      </c>
      <c r="E12" t="str">
        <f t="shared" si="0"/>
        <v>-224,639422,40,231076435845</v>
      </c>
      <c r="F12" s="2">
        <f t="shared" ref="F12:F43" si="4">SQRT((B12-B11)^2+(D12-D11)^2)</f>
        <v>40.491442919699558</v>
      </c>
      <c r="G12" s="2">
        <f t="shared" ref="G12:G43" si="5">(D11+D12)/2*(B12-B11)</f>
        <v>92.219242418224738</v>
      </c>
      <c r="H12" s="2">
        <f t="shared" si="1"/>
        <v>1189.4537991010989</v>
      </c>
      <c r="I12" s="2">
        <f>(H11+H12)/2*F12</f>
        <v>49644.916217634345</v>
      </c>
    </row>
    <row r="13" spans="1:10" x14ac:dyDescent="0.35">
      <c r="B13" s="2">
        <f t="shared" si="2"/>
        <v>-220.05494400000001</v>
      </c>
      <c r="C13" s="2">
        <f>A*(COSH(C_*(B13)/L)-1)</f>
        <v>546.98760938600481</v>
      </c>
      <c r="D13" s="2">
        <f t="shared" si="3"/>
        <v>78.104890613995167</v>
      </c>
      <c r="E13" t="str">
        <f t="shared" si="0"/>
        <v>-220,054944,78,1048906139952</v>
      </c>
      <c r="F13" s="2">
        <f t="shared" si="4"/>
        <v>38.15027180681065</v>
      </c>
      <c r="G13" s="2">
        <f t="shared" si="5"/>
        <v>271.25431877435801</v>
      </c>
      <c r="H13" s="2">
        <f t="shared" si="1"/>
        <v>1120.5321730440062</v>
      </c>
      <c r="I13" s="2">
        <f t="shared" ref="I13:I76" si="6">(H12+H13)/2*F13</f>
        <v>44063.296353627746</v>
      </c>
    </row>
    <row r="14" spans="1:10" x14ac:dyDescent="0.35">
      <c r="B14" s="2">
        <f t="shared" si="2"/>
        <v>-215.47046600000002</v>
      </c>
      <c r="C14" s="2">
        <f>A*(COSH(C_*(B14)/L)-1)</f>
        <v>511.33446842950178</v>
      </c>
      <c r="D14" s="2">
        <f t="shared" si="3"/>
        <v>113.75803157049819</v>
      </c>
      <c r="E14" t="str">
        <f t="shared" si="0"/>
        <v>-215,470466,113,758031570498</v>
      </c>
      <c r="F14" s="2">
        <f t="shared" si="4"/>
        <v>35.946681329390579</v>
      </c>
      <c r="G14" s="2">
        <f t="shared" si="5"/>
        <v>439.79567288525993</v>
      </c>
      <c r="H14" s="2">
        <f t="shared" si="1"/>
        <v>1055.6516612157959</v>
      </c>
      <c r="I14" s="2">
        <f t="shared" si="6"/>
        <v>39113.293402154217</v>
      </c>
    </row>
    <row r="15" spans="1:10" x14ac:dyDescent="0.35">
      <c r="B15" s="2">
        <f t="shared" si="2"/>
        <v>-210.88598800000003</v>
      </c>
      <c r="C15" s="2">
        <f>A*(COSH(C_*(B15)/L)-1)</f>
        <v>477.77342034801245</v>
      </c>
      <c r="D15" s="2">
        <f t="shared" si="3"/>
        <v>147.31907965198752</v>
      </c>
      <c r="E15" t="str">
        <f t="shared" si="0"/>
        <v>-210,885988,147,319079651988</v>
      </c>
      <c r="F15" s="2">
        <f t="shared" si="4"/>
        <v>33.872723345791414</v>
      </c>
      <c r="G15" s="2">
        <f t="shared" si="5"/>
        <v>598.45113635151813</v>
      </c>
      <c r="H15" s="2">
        <f t="shared" si="1"/>
        <v>994.57827697526795</v>
      </c>
      <c r="I15" s="2">
        <f t="shared" si="6"/>
        <v>34723.435745802468</v>
      </c>
    </row>
    <row r="16" spans="1:10" x14ac:dyDescent="0.35">
      <c r="B16" s="2">
        <f t="shared" si="2"/>
        <v>-206.30151000000004</v>
      </c>
      <c r="C16" s="2">
        <f>A*(COSH(C_*(B16)/L)-1)</f>
        <v>446.18342976905893</v>
      </c>
      <c r="D16" s="2">
        <f t="shared" si="3"/>
        <v>178.90907023094104</v>
      </c>
      <c r="E16" t="str">
        <f t="shared" si="0"/>
        <v>-206,30151,178,909070230941</v>
      </c>
      <c r="F16" s="2">
        <f t="shared" si="4"/>
        <v>31.920917018639297</v>
      </c>
      <c r="G16" s="2">
        <f t="shared" si="5"/>
        <v>747.79288805949261</v>
      </c>
      <c r="H16" s="2">
        <f t="shared" si="1"/>
        <v>937.0917637978921</v>
      </c>
      <c r="I16" s="2">
        <f t="shared" si="6"/>
        <v>30830.339539455814</v>
      </c>
    </row>
    <row r="17" spans="2:9" x14ac:dyDescent="0.35">
      <c r="B17" s="2">
        <f t="shared" si="2"/>
        <v>-201.71703200000005</v>
      </c>
      <c r="C17" s="2">
        <f>A*(COSH(C_*(B17)/L)-1)</f>
        <v>416.45056978943347</v>
      </c>
      <c r="D17" s="2">
        <f t="shared" si="3"/>
        <v>208.6419302105665</v>
      </c>
      <c r="E17" t="str">
        <f t="shared" si="0"/>
        <v>-201,717032,208,641930210566</v>
      </c>
      <c r="F17" s="2">
        <f t="shared" si="4"/>
        <v>30.084221796491548</v>
      </c>
      <c r="G17" s="2">
        <f t="shared" si="5"/>
        <v>888.35951770103884</v>
      </c>
      <c r="H17" s="2">
        <f t="shared" si="1"/>
        <v>882.98480093736589</v>
      </c>
      <c r="I17" s="2">
        <f t="shared" si="6"/>
        <v>27377.793530045954</v>
      </c>
    </row>
    <row r="18" spans="2:9" x14ac:dyDescent="0.35">
      <c r="B18" s="2">
        <f t="shared" si="2"/>
        <v>-197.13255400000006</v>
      </c>
      <c r="C18" s="2">
        <f>A*(COSH(C_*(B18)/L)-1)</f>
        <v>388.46761110647157</v>
      </c>
      <c r="D18" s="2">
        <f t="shared" si="3"/>
        <v>236.62488889352841</v>
      </c>
      <c r="E18" t="str">
        <f t="shared" si="0"/>
        <v>-197,132554,236,624888893528</v>
      </c>
      <c r="F18" s="2">
        <f t="shared" si="4"/>
        <v>28.356011976031418</v>
      </c>
      <c r="G18" s="2">
        <f t="shared" si="5"/>
        <v>1020.6579681563492</v>
      </c>
      <c r="H18" s="2">
        <f t="shared" si="1"/>
        <v>832.06225573908432</v>
      </c>
      <c r="I18" s="2">
        <f t="shared" si="6"/>
        <v>24315.947439287429</v>
      </c>
    </row>
    <row r="19" spans="2:9" x14ac:dyDescent="0.35">
      <c r="B19" s="2">
        <f t="shared" si="2"/>
        <v>-192.54807600000007</v>
      </c>
      <c r="C19" s="2">
        <f>A*(COSH(C_*(B19)/L)-1)</f>
        <v>362.13363530370987</v>
      </c>
      <c r="D19" s="2">
        <f t="shared" si="3"/>
        <v>262.95886469629011</v>
      </c>
      <c r="E19" t="str">
        <f t="shared" si="0"/>
        <v>-192,548076,262,95886469629</v>
      </c>
      <c r="F19" s="2">
        <f t="shared" si="4"/>
        <v>26.730052751779645</v>
      </c>
      <c r="G19" s="2">
        <f t="shared" si="5"/>
        <v>1145.1653637449695</v>
      </c>
      <c r="H19" s="2">
        <f t="shared" si="1"/>
        <v>784.14047990902941</v>
      </c>
      <c r="I19" s="2">
        <f t="shared" si="6"/>
        <v>21600.592190722327</v>
      </c>
    </row>
    <row r="20" spans="2:9" x14ac:dyDescent="0.35">
      <c r="B20" s="2">
        <f t="shared" si="2"/>
        <v>-187.96359800000008</v>
      </c>
      <c r="C20" s="2">
        <f>A*(COSH(C_*(B20)/L)-1)</f>
        <v>337.35367089627766</v>
      </c>
      <c r="D20" s="2">
        <f t="shared" si="3"/>
        <v>287.73882910372231</v>
      </c>
      <c r="E20" t="str">
        <f t="shared" si="0"/>
        <v>-187,963598,287,738829103722</v>
      </c>
      <c r="F20" s="2">
        <f t="shared" si="4"/>
        <v>25.200477665435049</v>
      </c>
      <c r="G20" s="2">
        <f t="shared" si="5"/>
        <v>1262.3307309384438</v>
      </c>
      <c r="H20" s="2">
        <f t="shared" si="1"/>
        <v>739.04664720013898</v>
      </c>
      <c r="I20" s="2">
        <f t="shared" si="6"/>
        <v>19192.521588496387</v>
      </c>
    </row>
    <row r="21" spans="2:9" x14ac:dyDescent="0.35">
      <c r="B21" s="2">
        <f t="shared" si="2"/>
        <v>-183.37912000000009</v>
      </c>
      <c r="C21" s="2">
        <f>A*(COSH(C_*(B21)/L)-1)</f>
        <v>314.03835082344466</v>
      </c>
      <c r="D21" s="2">
        <f t="shared" si="3"/>
        <v>311.05414917655531</v>
      </c>
      <c r="E21" t="str">
        <f t="shared" si="0"/>
        <v>-183,37912,311,054149176555</v>
      </c>
      <c r="F21" s="2">
        <f t="shared" si="4"/>
        <v>23.761767371791464</v>
      </c>
      <c r="G21" s="2">
        <f t="shared" si="5"/>
        <v>1372.5766177402022</v>
      </c>
      <c r="H21" s="2">
        <f t="shared" si="1"/>
        <v>696.61813012756284</v>
      </c>
      <c r="I21" s="2">
        <f t="shared" si="6"/>
        <v>17056.96623136782</v>
      </c>
    </row>
    <row r="22" spans="2:9" x14ac:dyDescent="0.35">
      <c r="B22" s="2">
        <f t="shared" si="2"/>
        <v>-178.7946420000001</v>
      </c>
      <c r="C22" s="2">
        <f>A*(COSH(C_*(B22)/L)-1)</f>
        <v>292.10359015310127</v>
      </c>
      <c r="D22" s="2">
        <f t="shared" si="3"/>
        <v>332.98890984689871</v>
      </c>
      <c r="E22" t="str">
        <f t="shared" si="0"/>
        <v>-178,794642,332,988909846899</v>
      </c>
      <c r="F22" s="2">
        <f t="shared" si="4"/>
        <v>22.408729642657732</v>
      </c>
      <c r="G22" s="2">
        <f t="shared" si="5"/>
        <v>1476.3006175728601</v>
      </c>
      <c r="H22" s="2">
        <f t="shared" si="1"/>
        <v>656.70191346498564</v>
      </c>
      <c r="I22" s="2">
        <f t="shared" si="6"/>
        <v>15163.091488427597</v>
      </c>
    </row>
    <row r="23" spans="2:9" x14ac:dyDescent="0.35">
      <c r="B23" s="2">
        <f t="shared" si="2"/>
        <v>-174.21016400000011</v>
      </c>
      <c r="C23" s="2">
        <f>A*(COSH(C_*(B23)/L)-1)</f>
        <v>271.47028283583245</v>
      </c>
      <c r="D23" s="2">
        <f t="shared" si="3"/>
        <v>353.62221716416752</v>
      </c>
      <c r="E23" t="str">
        <f t="shared" si="0"/>
        <v>-174,210164,353,622217164168</v>
      </c>
      <c r="F23" s="2">
        <f t="shared" si="4"/>
        <v>21.136480534406449</v>
      </c>
      <c r="G23" s="2">
        <f t="shared" si="5"/>
        <v>1573.8768031687159</v>
      </c>
      <c r="H23" s="2">
        <f t="shared" si="1"/>
        <v>619.15404240682597</v>
      </c>
      <c r="I23" s="2">
        <f t="shared" si="6"/>
        <v>13483.552287995539</v>
      </c>
    </row>
    <row r="24" spans="2:9" x14ac:dyDescent="0.35">
      <c r="B24" s="2">
        <f t="shared" si="2"/>
        <v>-169.62568600000012</v>
      </c>
      <c r="C24" s="2">
        <f>A*(COSH(C_*(B24)/L)-1)</f>
        <v>252.06401641495509</v>
      </c>
      <c r="D24" s="2">
        <f t="shared" si="3"/>
        <v>373.02848358504491</v>
      </c>
      <c r="E24" t="str">
        <f t="shared" si="0"/>
        <v>-169,625686,373,028483585045</v>
      </c>
      <c r="F24" s="2">
        <f t="shared" si="4"/>
        <v>19.94042664865918</v>
      </c>
      <c r="G24" s="2">
        <f t="shared" si="5"/>
        <v>1665.6570756346703</v>
      </c>
      <c r="H24" s="2">
        <f t="shared" si="1"/>
        <v>583.83910340615762</v>
      </c>
      <c r="I24" s="2">
        <f t="shared" si="6"/>
        <v>11994.098291461778</v>
      </c>
    </row>
    <row r="25" spans="2:9" x14ac:dyDescent="0.35">
      <c r="B25" s="2">
        <f t="shared" si="2"/>
        <v>-165.04120800000013</v>
      </c>
      <c r="C25" s="2">
        <f>A*(COSH(C_*(B25)/L)-1)</f>
        <v>233.81480366364127</v>
      </c>
      <c r="D25" s="2">
        <f t="shared" si="3"/>
        <v>391.2776963363587</v>
      </c>
      <c r="E25" t="str">
        <f t="shared" si="0"/>
        <v>-165,041208,391,277696336359</v>
      </c>
      <c r="F25" s="2">
        <f t="shared" si="4"/>
        <v>18.816248419257164</v>
      </c>
      <c r="G25" s="2">
        <f t="shared" si="5"/>
        <v>1751.9724335568544</v>
      </c>
      <c r="H25" s="2">
        <f t="shared" si="1"/>
        <v>550.62973581603001</v>
      </c>
      <c r="I25" s="2">
        <f t="shared" si="6"/>
        <v>10673.223751355499</v>
      </c>
    </row>
    <row r="26" spans="2:9" x14ac:dyDescent="0.35">
      <c r="B26" s="2">
        <f t="shared" si="2"/>
        <v>-160.45673000000014</v>
      </c>
      <c r="C26" s="2">
        <f>A*(COSH(C_*(B26)/L)-1)</f>
        <v>216.65683018129667</v>
      </c>
      <c r="D26" s="2">
        <f t="shared" si="3"/>
        <v>408.43566981870333</v>
      </c>
      <c r="E26" t="str">
        <f t="shared" si="0"/>
        <v>-160,45673,408,435669818703</v>
      </c>
      <c r="F26" s="2">
        <f t="shared" si="4"/>
        <v>17.759884362048236</v>
      </c>
      <c r="G26" s="2">
        <f t="shared" si="5"/>
        <v>1833.1341667219092</v>
      </c>
      <c r="H26" s="2">
        <f t="shared" si="1"/>
        <v>519.4061725729623</v>
      </c>
      <c r="I26" s="2">
        <f t="shared" si="6"/>
        <v>9501.8569981138717</v>
      </c>
    </row>
    <row r="27" spans="2:9" x14ac:dyDescent="0.35">
      <c r="B27" s="2">
        <f t="shared" si="2"/>
        <v>-155.87225200000015</v>
      </c>
      <c r="C27" s="2">
        <f>A*(COSH(C_*(B27)/L)-1)</f>
        <v>200.52821703892138</v>
      </c>
      <c r="D27" s="2">
        <f t="shared" si="3"/>
        <v>424.56428296107856</v>
      </c>
      <c r="E27" t="str">
        <f t="shared" si="0"/>
        <v>-155,872252,424,564282961079</v>
      </c>
      <c r="F27" s="2">
        <f t="shared" si="4"/>
        <v>16.767516227184124</v>
      </c>
      <c r="G27" s="2">
        <f t="shared" si="5"/>
        <v>1909.4349787599704</v>
      </c>
      <c r="H27" s="2">
        <f t="shared" si="1"/>
        <v>490.05580826612146</v>
      </c>
      <c r="I27" s="2">
        <f t="shared" si="6"/>
        <v>8463.0850722223822</v>
      </c>
    </row>
    <row r="28" spans="2:9" x14ac:dyDescent="0.35">
      <c r="B28" s="2">
        <f t="shared" si="2"/>
        <v>-151.28777400000016</v>
      </c>
      <c r="C28" s="2">
        <f>A*(COSH(C_*(B28)/L)-1)</f>
        <v>185.37079761744809</v>
      </c>
      <c r="D28" s="2">
        <f t="shared" si="3"/>
        <v>439.72170238255188</v>
      </c>
      <c r="E28" t="str">
        <f t="shared" si="0"/>
        <v>-151,287774,439,721702382552</v>
      </c>
      <c r="F28" s="2">
        <f t="shared" si="4"/>
        <v>15.83555499661886</v>
      </c>
      <c r="G28" s="2">
        <f t="shared" si="5"/>
        <v>1981.1500427580938</v>
      </c>
      <c r="H28" s="2">
        <f t="shared" si="1"/>
        <v>462.47279303445305</v>
      </c>
      <c r="I28" s="2">
        <f t="shared" si="6"/>
        <v>7541.9095258738444</v>
      </c>
    </row>
    <row r="29" spans="2:9" x14ac:dyDescent="0.35">
      <c r="B29" s="2">
        <f t="shared" si="2"/>
        <v>-146.70329600000017</v>
      </c>
      <c r="C29" s="2">
        <f>A*(COSH(C_*(B29)/L)-1)</f>
        <v>171.12990783424658</v>
      </c>
      <c r="D29" s="2">
        <f t="shared" si="3"/>
        <v>453.96259216575339</v>
      </c>
      <c r="E29" t="str">
        <f t="shared" si="0"/>
        <v>-146,703296,453,962592165753</v>
      </c>
      <c r="F29" s="2">
        <f t="shared" si="4"/>
        <v>14.960627672319669</v>
      </c>
      <c r="G29" s="2">
        <f t="shared" si="5"/>
        <v>2048.5379936511081</v>
      </c>
      <c r="H29" s="2">
        <f t="shared" si="1"/>
        <v>436.55765082719347</v>
      </c>
      <c r="I29" s="2">
        <f t="shared" si="6"/>
        <v>6725.029868347192</v>
      </c>
    </row>
    <row r="30" spans="2:9" x14ac:dyDescent="0.35">
      <c r="B30" s="2">
        <f t="shared" si="2"/>
        <v>-142.11881800000018</v>
      </c>
      <c r="C30" s="2">
        <f>A*(COSH(C_*(B30)/L)-1)</f>
        <v>157.75418900125842</v>
      </c>
      <c r="D30" s="2">
        <f t="shared" si="3"/>
        <v>467.33831099874158</v>
      </c>
      <c r="E30" t="str">
        <f t="shared" si="0"/>
        <v>-142,118818,467,338310998742</v>
      </c>
      <c r="F30" s="2">
        <f t="shared" si="4"/>
        <v>14.139564803473929</v>
      </c>
      <c r="G30" s="2">
        <f t="shared" si="5"/>
        <v>2111.8418609688742</v>
      </c>
      <c r="H30" s="2">
        <f t="shared" si="1"/>
        <v>412.21692065104287</v>
      </c>
      <c r="I30" s="2">
        <f t="shared" si="6"/>
        <v>6000.6515284786683</v>
      </c>
    </row>
    <row r="31" spans="2:9" x14ac:dyDescent="0.35">
      <c r="B31" s="2">
        <f t="shared" si="2"/>
        <v>-137.53434000000019</v>
      </c>
      <c r="C31" s="2">
        <f>A*(COSH(C_*(B31)/L)-1)</f>
        <v>145.19540260378687</v>
      </c>
      <c r="D31" s="2">
        <f t="shared" si="3"/>
        <v>479.8970973962131</v>
      </c>
      <c r="E31" t="str">
        <f t="shared" si="0"/>
        <v>-137,53434,479,897097396213</v>
      </c>
      <c r="F31" s="2">
        <f t="shared" si="4"/>
        <v>13.369388703669276</v>
      </c>
      <c r="G31" s="2">
        <f t="shared" si="5"/>
        <v>2171.2899453038376</v>
      </c>
      <c r="H31" s="2">
        <f t="shared" si="1"/>
        <v>389.36281951018668</v>
      </c>
      <c r="I31" s="2">
        <f t="shared" si="6"/>
        <v>5358.315561600848</v>
      </c>
    </row>
    <row r="32" spans="2:9" x14ac:dyDescent="0.35">
      <c r="B32" s="2">
        <f t="shared" si="2"/>
        <v>-132.94986200000019</v>
      </c>
      <c r="C32" s="2">
        <f>A*(COSH(C_*(B32)/L)-1)</f>
        <v>133.40825633195533</v>
      </c>
      <c r="D32" s="2">
        <f t="shared" si="3"/>
        <v>491.68424366804464</v>
      </c>
      <c r="E32" t="str">
        <f t="shared" si="0"/>
        <v>-132,949862,491,684243668045</v>
      </c>
      <c r="F32" s="2">
        <f t="shared" si="4"/>
        <v>12.647302311798995</v>
      </c>
      <c r="G32" s="2">
        <f t="shared" si="5"/>
        <v>2227.096641659788</v>
      </c>
      <c r="H32" s="2">
        <f t="shared" si="1"/>
        <v>367.91292582358506</v>
      </c>
      <c r="I32" s="2">
        <f t="shared" si="6"/>
        <v>4788.747642314559</v>
      </c>
    </row>
    <row r="33" spans="2:9" x14ac:dyDescent="0.35">
      <c r="B33" s="2">
        <f t="shared" si="2"/>
        <v>-128.3653840000002</v>
      </c>
      <c r="C33" s="2">
        <f>A*(COSH(C_*(B33)/L)-1)</f>
        <v>122.35024073742917</v>
      </c>
      <c r="D33" s="2">
        <f t="shared" si="3"/>
        <v>502.74225926257077</v>
      </c>
      <c r="E33" t="str">
        <f t="shared" si="0"/>
        <v>-128,365384,502,742259262571</v>
      </c>
      <c r="F33" s="2">
        <f t="shared" si="4"/>
        <v>11.970678653329012</v>
      </c>
      <c r="G33" s="2">
        <f t="shared" si="5"/>
        <v>2279.463212651166</v>
      </c>
      <c r="H33" s="2">
        <f t="shared" si="1"/>
        <v>347.78988217779568</v>
      </c>
      <c r="I33" s="2">
        <f t="shared" si="6"/>
        <v>4283.72416293488</v>
      </c>
    </row>
    <row r="34" spans="2:9" x14ac:dyDescent="0.35">
      <c r="B34" s="2">
        <f t="shared" si="2"/>
        <v>-123.7809060000002</v>
      </c>
      <c r="C34" s="2">
        <f>A*(COSH(C_*(B34)/L)-1)</f>
        <v>111.98147592631778</v>
      </c>
      <c r="D34" s="2">
        <f t="shared" si="3"/>
        <v>513.11102407368219</v>
      </c>
      <c r="E34" t="str">
        <f t="shared" si="0"/>
        <v>-123,780906,513,111024073682</v>
      </c>
      <c r="F34" s="2">
        <f t="shared" si="4"/>
        <v>11.33705086169355</v>
      </c>
      <c r="G34" s="2">
        <f t="shared" si="5"/>
        <v>2328.5785143414114</v>
      </c>
      <c r="H34" s="2">
        <f t="shared" si="1"/>
        <v>328.92111634333588</v>
      </c>
      <c r="I34" s="2">
        <f t="shared" si="6"/>
        <v>3835.9535044507488</v>
      </c>
    </row>
    <row r="35" spans="2:9" x14ac:dyDescent="0.35">
      <c r="B35" s="2">
        <f t="shared" si="2"/>
        <v>-119.1964280000002</v>
      </c>
      <c r="C35" s="2">
        <f>A*(COSH(C_*(B35)/L)-1)</f>
        <v>102.26456773536366</v>
      </c>
      <c r="D35" s="2">
        <f t="shared" si="3"/>
        <v>522.82793226463627</v>
      </c>
      <c r="E35" t="str">
        <f t="shared" si="0"/>
        <v>-119,196428,522,827932264636</v>
      </c>
      <c r="F35" s="2">
        <f t="shared" si="4"/>
        <v>10.744102723071604</v>
      </c>
      <c r="G35" s="2">
        <f t="shared" si="5"/>
        <v>2374.6196773379929</v>
      </c>
      <c r="H35" s="2">
        <f t="shared" si="1"/>
        <v>311.23857954844391</v>
      </c>
      <c r="I35" s="2">
        <f t="shared" si="6"/>
        <v>3438.9707659157812</v>
      </c>
    </row>
    <row r="36" spans="2:9" x14ac:dyDescent="0.35">
      <c r="B36" s="2">
        <f t="shared" si="2"/>
        <v>-114.61195000000019</v>
      </c>
      <c r="C36" s="2">
        <f>A*(COSH(C_*(B36)/L)-1)</f>
        <v>93.164472872731068</v>
      </c>
      <c r="D36" s="2">
        <f t="shared" si="3"/>
        <v>531.92802712726893</v>
      </c>
      <c r="E36" t="str">
        <f t="shared" si="0"/>
        <v>-114,61195,531,928027127269</v>
      </c>
      <c r="F36" s="2">
        <f t="shared" si="4"/>
        <v>10.189659711756686</v>
      </c>
      <c r="G36" s="2">
        <f t="shared" si="5"/>
        <v>2417.7527456005437</v>
      </c>
      <c r="H36" s="2">
        <f t="shared" si="1"/>
        <v>294.67850106634933</v>
      </c>
      <c r="I36" s="2">
        <f t="shared" si="6"/>
        <v>3087.0444325028934</v>
      </c>
    </row>
    <row r="37" spans="2:9" x14ac:dyDescent="0.35">
      <c r="B37" s="2">
        <f t="shared" si="2"/>
        <v>-110.02747200000019</v>
      </c>
      <c r="C37" s="2">
        <f>A*(COSH(C_*(B37)/L)-1)</f>
        <v>84.648372537034263</v>
      </c>
      <c r="D37" s="2">
        <f t="shared" si="3"/>
        <v>540.44412746296575</v>
      </c>
      <c r="E37" t="str">
        <f t="shared" si="0"/>
        <v>-110,027472,540,444127462966</v>
      </c>
      <c r="F37" s="2">
        <f t="shared" si="4"/>
        <v>9.6716804879058902</v>
      </c>
      <c r="G37" s="2">
        <f t="shared" si="5"/>
        <v>2458.1332752657672</v>
      </c>
      <c r="H37" s="2">
        <f t="shared" si="1"/>
        <v>279.18115823098765</v>
      </c>
      <c r="I37" s="2">
        <f t="shared" si="6"/>
        <v>2775.0936348111882</v>
      </c>
    </row>
    <row r="38" spans="2:9" x14ac:dyDescent="0.35">
      <c r="B38" s="2">
        <f t="shared" si="2"/>
        <v>-105.44299400000018</v>
      </c>
      <c r="C38" s="2">
        <f>A*(COSH(C_*(B38)/L)-1)</f>
        <v>76.685554058821026</v>
      </c>
      <c r="D38" s="2">
        <f t="shared" si="3"/>
        <v>548.40694594117895</v>
      </c>
      <c r="E38" t="str">
        <f t="shared" si="0"/>
        <v>-105,442994,548,406945941179</v>
      </c>
      <c r="F38" s="2">
        <f t="shared" si="4"/>
        <v>9.1882488347594027</v>
      </c>
      <c r="G38" s="2">
        <f t="shared" si="5"/>
        <v>2495.9068956488454</v>
      </c>
      <c r="H38" s="2">
        <f t="shared" si="1"/>
        <v>264.69066105173772</v>
      </c>
      <c r="I38" s="2">
        <f t="shared" si="6"/>
        <v>2498.6148048914888</v>
      </c>
    </row>
    <row r="39" spans="2:9" x14ac:dyDescent="0.35">
      <c r="B39" s="2">
        <f t="shared" si="2"/>
        <v>-100.85851600000018</v>
      </c>
      <c r="C39" s="2">
        <f>A*(COSH(C_*(B39)/L)-1)</f>
        <v>69.247300137661881</v>
      </c>
      <c r="D39" s="2">
        <f t="shared" si="3"/>
        <v>555.84519986233806</v>
      </c>
      <c r="E39" t="str">
        <f t="shared" si="0"/>
        <v>-100,858516,555,845199862338</v>
      </c>
      <c r="F39" s="2">
        <f t="shared" si="4"/>
        <v>8.7375660185272999</v>
      </c>
      <c r="G39" s="2">
        <f t="shared" si="5"/>
        <v>2531.2098344445108</v>
      </c>
      <c r="H39" s="2">
        <f t="shared" si="1"/>
        <v>251.15475065041377</v>
      </c>
      <c r="I39" s="2">
        <f t="shared" si="6"/>
        <v>2253.6166700509721</v>
      </c>
    </row>
    <row r="40" spans="2:9" x14ac:dyDescent="0.35">
      <c r="B40" s="2">
        <f t="shared" si="2"/>
        <v>-96.274038000000175</v>
      </c>
      <c r="C40" s="2">
        <f>A*(COSH(C_*(B40)/L)-1)</f>
        <v>62.306785275385494</v>
      </c>
      <c r="D40" s="2">
        <f t="shared" si="3"/>
        <v>562.78571472461454</v>
      </c>
      <c r="E40" t="str">
        <f t="shared" si="0"/>
        <v>-96,2740380000002,562,785714724615</v>
      </c>
      <c r="F40" s="2">
        <f t="shared" si="4"/>
        <v>8.3179435611192165</v>
      </c>
      <c r="G40" s="2">
        <f t="shared" si="5"/>
        <v>2564.1694090218843</v>
      </c>
      <c r="H40" s="2">
        <f t="shared" si="1"/>
        <v>238.52461079358696</v>
      </c>
      <c r="I40" s="2">
        <f t="shared" si="6"/>
        <v>2036.5626457680478</v>
      </c>
    </row>
    <row r="41" spans="2:9" x14ac:dyDescent="0.35">
      <c r="B41" s="2">
        <f t="shared" si="2"/>
        <v>-91.689560000000171</v>
      </c>
      <c r="C41" s="2">
        <f>A*(COSH(C_*(B41)/L)-1)</f>
        <v>55.838979031955958</v>
      </c>
      <c r="D41" s="2">
        <f t="shared" si="3"/>
        <v>569.25352096804397</v>
      </c>
      <c r="E41" t="str">
        <f t="shared" si="0"/>
        <v>-91,6895600000002,569,253520968044</v>
      </c>
      <c r="F41" s="2">
        <f t="shared" si="4"/>
        <v>7.9277964236620528</v>
      </c>
      <c r="G41" s="2">
        <f t="shared" si="5"/>
        <v>2594.9044855849065</v>
      </c>
      <c r="H41" s="2">
        <f t="shared" si="1"/>
        <v>226.75469184054549</v>
      </c>
      <c r="I41" s="2">
        <f t="shared" si="6"/>
        <v>1844.3197957134248</v>
      </c>
    </row>
    <row r="42" spans="2:9" x14ac:dyDescent="0.35">
      <c r="B42" s="2">
        <f t="shared" si="2"/>
        <v>-87.105082000000166</v>
      </c>
      <c r="C42" s="2">
        <f>A*(COSH(C_*(B42)/L)-1)</f>
        <v>49.820555755090645</v>
      </c>
      <c r="D42" s="2">
        <f t="shared" si="3"/>
        <v>575.27194424490938</v>
      </c>
      <c r="E42" t="str">
        <f t="shared" si="0"/>
        <v>-87,1050820000002,575,271944244909</v>
      </c>
      <c r="F42" s="2">
        <f t="shared" si="4"/>
        <v>7.5656366071864278</v>
      </c>
      <c r="G42" s="2">
        <f t="shared" si="5"/>
        <v>2623.5259078542772</v>
      </c>
      <c r="H42" s="2">
        <f t="shared" si="1"/>
        <v>215.80254647197273</v>
      </c>
      <c r="I42" s="2">
        <f t="shared" si="6"/>
        <v>1674.1136214762578</v>
      </c>
    </row>
    <row r="43" spans="2:9" x14ac:dyDescent="0.35">
      <c r="B43" s="2">
        <f t="shared" si="2"/>
        <v>-82.520604000000162</v>
      </c>
      <c r="C43" s="2">
        <f>A*(COSH(C_*(B43)/L)-1)</f>
        <v>44.229810458065629</v>
      </c>
      <c r="D43" s="2">
        <f t="shared" si="3"/>
        <v>580.86268954193429</v>
      </c>
      <c r="E43" t="str">
        <f t="shared" ref="E43:E74" si="7">B43&amp;","&amp;D43</f>
        <v>-82,5206040000002,580,862689541934</v>
      </c>
      <c r="F43" s="2">
        <f t="shared" si="4"/>
        <v>7.2300671856276812</v>
      </c>
      <c r="G43" s="2">
        <f t="shared" si="5"/>
        <v>2650.1368968169231</v>
      </c>
      <c r="H43" s="2">
        <f t="shared" ref="H43:H74" si="8">(Q.b-Q.t)/f.c*C43+Q.t</f>
        <v>205.6286766069116</v>
      </c>
      <c r="I43" s="2">
        <f t="shared" si="6"/>
        <v>1523.4880284907904</v>
      </c>
    </row>
    <row r="44" spans="2:9" x14ac:dyDescent="0.35">
      <c r="B44" s="2">
        <f t="shared" ref="B44:B75" si="9">B43+Δx</f>
        <v>-77.936126000000158</v>
      </c>
      <c r="C44" s="2">
        <f>A*(COSH(C_*(B44)/L)-1)</f>
        <v>39.04658054232879</v>
      </c>
      <c r="D44" s="2">
        <f t="shared" ref="D44:D75" si="10">f.c-C44</f>
        <v>586.04591945767118</v>
      </c>
      <c r="E44" t="str">
        <f t="shared" si="7"/>
        <v>-77,9361260000002,586,045919457671</v>
      </c>
      <c r="F44" s="2">
        <f t="shared" ref="F44:F75" si="11">SQRT((B44-B43)^2+(D44-D43)^2)</f>
        <v>6.9197767949460527</v>
      </c>
      <c r="G44" s="2">
        <f t="shared" ref="G44:G75" si="12">(D43+D44)/2*(B44-B43)</f>
        <v>2674.8334229846487</v>
      </c>
      <c r="H44" s="2">
        <f t="shared" si="8"/>
        <v>196.19639095593419</v>
      </c>
      <c r="I44" s="2">
        <f t="shared" si="6"/>
        <v>1390.269889074505</v>
      </c>
    </row>
    <row r="45" spans="2:9" x14ac:dyDescent="0.35">
      <c r="B45" s="2">
        <f t="shared" si="9"/>
        <v>-73.351648000000154</v>
      </c>
      <c r="C45" s="2">
        <f>A*(COSH(C_*(B45)/L)-1)</f>
        <v>34.252173082618384</v>
      </c>
      <c r="D45" s="2">
        <f t="shared" si="10"/>
        <v>590.84032691738162</v>
      </c>
      <c r="E45" t="str">
        <f t="shared" si="7"/>
        <v>-73,3516480000002,590,840326917382</v>
      </c>
      <c r="F45" s="2">
        <f t="shared" si="11"/>
        <v>6.6335346100108028</v>
      </c>
      <c r="G45" s="2">
        <f t="shared" si="12"/>
        <v>2697.7045525045073</v>
      </c>
      <c r="H45" s="2">
        <f t="shared" si="8"/>
        <v>187.47167269679119</v>
      </c>
      <c r="I45" s="2">
        <f t="shared" si="6"/>
        <v>1272.5376894980907</v>
      </c>
    </row>
    <row r="46" spans="2:9" x14ac:dyDescent="0.35">
      <c r="B46" s="2">
        <f t="shared" si="9"/>
        <v>-68.767170000000149</v>
      </c>
      <c r="C46" s="2">
        <f>A*(COSH(C_*(B46)/L)-1)</f>
        <v>29.829297412347099</v>
      </c>
      <c r="D46" s="2">
        <f t="shared" si="10"/>
        <v>595.26320258765293</v>
      </c>
      <c r="E46" t="str">
        <f t="shared" si="7"/>
        <v>-68,7671700000001,595,263202587653</v>
      </c>
      <c r="F46" s="2">
        <f t="shared" si="11"/>
        <v>6.3701858471446444</v>
      </c>
      <c r="G46" s="2">
        <f t="shared" si="12"/>
        <v>2718.8327683690936</v>
      </c>
      <c r="H46" s="2">
        <f t="shared" si="8"/>
        <v>179.42305679532458</v>
      </c>
      <c r="I46" s="2">
        <f t="shared" si="6"/>
        <v>1168.5938066013193</v>
      </c>
    </row>
    <row r="47" spans="2:9" x14ac:dyDescent="0.35">
      <c r="B47" s="2">
        <f t="shared" si="9"/>
        <v>-64.182692000000145</v>
      </c>
      <c r="C47" s="2">
        <f>A*(COSH(C_*(B47)/L)-1)</f>
        <v>25.762002766125352</v>
      </c>
      <c r="D47" s="2">
        <f t="shared" si="10"/>
        <v>599.33049723387467</v>
      </c>
      <c r="E47" t="str">
        <f t="shared" si="7"/>
        <v>-64,1826920000001,599,330497233875</v>
      </c>
      <c r="F47" s="2">
        <f t="shared" si="11"/>
        <v>6.1286478338755987</v>
      </c>
      <c r="G47" s="2">
        <f t="shared" si="12"/>
        <v>2738.294267885201</v>
      </c>
      <c r="H47" s="2">
        <f t="shared" si="8"/>
        <v>172.02151652921026</v>
      </c>
      <c r="I47" s="2">
        <f t="shared" si="6"/>
        <v>1076.9400115163724</v>
      </c>
    </row>
    <row r="48" spans="2:9" x14ac:dyDescent="0.35">
      <c r="B48" s="2">
        <f t="shared" si="9"/>
        <v>-59.598214000000148</v>
      </c>
      <c r="C48" s="2">
        <f>A*(COSH(C_*(B48)/L)-1)</f>
        <v>22.035620754536648</v>
      </c>
      <c r="D48" s="2">
        <f t="shared" si="10"/>
        <v>603.05687924546328</v>
      </c>
      <c r="E48" t="str">
        <f t="shared" si="7"/>
        <v>-59,5982140000001,603,056879245463</v>
      </c>
      <c r="F48" s="2">
        <f t="shared" si="11"/>
        <v>5.9079066875480661</v>
      </c>
      <c r="G48" s="2">
        <f t="shared" si="12"/>
        <v>2756.1592374736192</v>
      </c>
      <c r="H48" s="2">
        <f t="shared" si="8"/>
        <v>165.24035880528709</v>
      </c>
      <c r="I48" s="2">
        <f t="shared" si="6"/>
        <v>996.25584437183954</v>
      </c>
    </row>
    <row r="49" spans="2:9" x14ac:dyDescent="0.35">
      <c r="B49" s="2">
        <f t="shared" si="9"/>
        <v>-55.013736000000151</v>
      </c>
      <c r="C49" s="2">
        <f>A*(COSH(C_*(B49)/L)-1)</f>
        <v>18.636712463704598</v>
      </c>
      <c r="D49" s="2">
        <f t="shared" si="10"/>
        <v>606.45578753629536</v>
      </c>
      <c r="E49" t="str">
        <f t="shared" si="7"/>
        <v>-55,0137360000002,606,455787536295</v>
      </c>
      <c r="F49" s="2">
        <f t="shared" si="11"/>
        <v>5.7070146400698007</v>
      </c>
      <c r="G49" s="2">
        <f t="shared" si="12"/>
        <v>2772.4921057911497</v>
      </c>
      <c r="H49" s="2">
        <f t="shared" si="8"/>
        <v>159.05512789294281</v>
      </c>
      <c r="I49" s="2">
        <f t="shared" si="6"/>
        <v>925.37954514767955</v>
      </c>
    </row>
    <row r="50" spans="2:9" x14ac:dyDescent="0.35">
      <c r="B50" s="2">
        <f t="shared" si="9"/>
        <v>-50.429258000000154</v>
      </c>
      <c r="C50" s="2">
        <f>A*(COSH(C_*(B50)/L)-1)</f>
        <v>15.553019988870012</v>
      </c>
      <c r="D50" s="2">
        <f t="shared" si="10"/>
        <v>609.53948001112997</v>
      </c>
      <c r="E50" t="str">
        <f t="shared" si="7"/>
        <v>-50,4292580000002,609,53948001113</v>
      </c>
      <c r="F50" s="2">
        <f t="shared" si="11"/>
        <v>5.5250880365687891</v>
      </c>
      <c r="G50" s="2">
        <f t="shared" si="12"/>
        <v>2787.3517760876412</v>
      </c>
      <c r="H50" s="2">
        <f t="shared" si="8"/>
        <v>153.44351722637748</v>
      </c>
      <c r="I50" s="2">
        <f t="shared" si="6"/>
        <v>863.29126279635602</v>
      </c>
    </row>
    <row r="51" spans="2:9" x14ac:dyDescent="0.35">
      <c r="B51" s="2">
        <f t="shared" si="9"/>
        <v>-45.844780000000156</v>
      </c>
      <c r="C51" s="2">
        <f>A*(COSH(C_*(B51)/L)-1)</f>
        <v>12.773422227187924</v>
      </c>
      <c r="D51" s="2">
        <f t="shared" si="10"/>
        <v>612.31907777281208</v>
      </c>
      <c r="E51" t="str">
        <f t="shared" si="7"/>
        <v>-45,8447800000002,612,319077772812</v>
      </c>
      <c r="F51" s="2">
        <f t="shared" si="11"/>
        <v>5.3613060208527719</v>
      </c>
      <c r="G51" s="2">
        <f t="shared" si="12"/>
        <v>2800.7918386361039</v>
      </c>
      <c r="H51" s="2">
        <f t="shared" si="8"/>
        <v>148.3852889576676</v>
      </c>
      <c r="I51" s="2">
        <f t="shared" si="6"/>
        <v>809.09829793066274</v>
      </c>
    </row>
    <row r="52" spans="2:9" x14ac:dyDescent="0.35">
      <c r="B52" s="2">
        <f t="shared" si="9"/>
        <v>-41.260302000000159</v>
      </c>
      <c r="C52" s="2">
        <f>A*(COSH(C_*(B52)/L)-1)</f>
        <v>10.28789477031421</v>
      </c>
      <c r="D52" s="2">
        <f t="shared" si="10"/>
        <v>614.80460522968576</v>
      </c>
      <c r="E52" t="str">
        <f t="shared" si="7"/>
        <v>-41,2603020000002,614,804605229686</v>
      </c>
      <c r="F52" s="2">
        <f t="shared" si="11"/>
        <v>5.2149099005981814</v>
      </c>
      <c r="G52" s="2">
        <f t="shared" si="12"/>
        <v>2812.8607640019604</v>
      </c>
      <c r="H52" s="2">
        <f t="shared" si="8"/>
        <v>143.86220097050324</v>
      </c>
      <c r="I52" s="2">
        <f t="shared" si="6"/>
        <v>762.02216432569264</v>
      </c>
    </row>
    <row r="53" spans="2:9" x14ac:dyDescent="0.35">
      <c r="B53" s="2">
        <f t="shared" si="9"/>
        <v>-36.675824000000162</v>
      </c>
      <c r="C53" s="2">
        <f>A*(COSH(C_*(B53)/L)-1)</f>
        <v>8.0874737521378748</v>
      </c>
      <c r="D53" s="2">
        <f t="shared" si="10"/>
        <v>617.00502624786213</v>
      </c>
      <c r="E53" t="str">
        <f t="shared" si="7"/>
        <v>-36,6758240000002,617,005026247862</v>
      </c>
      <c r="F53" s="2">
        <f t="shared" si="11"/>
        <v>5.0852031611053965</v>
      </c>
      <c r="G53" s="2">
        <f t="shared" si="12"/>
        <v>2823.6020778484612</v>
      </c>
      <c r="H53" s="2">
        <f t="shared" si="8"/>
        <v>139.8579410913805</v>
      </c>
      <c r="I53" s="2">
        <f t="shared" si="6"/>
        <v>721.38728164118163</v>
      </c>
    </row>
    <row r="54" spans="2:9" x14ac:dyDescent="0.35">
      <c r="B54" s="2">
        <f t="shared" si="9"/>
        <v>-32.091346000000165</v>
      </c>
      <c r="C54" s="2">
        <f>A*(COSH(C_*(B54)/L)-1)</f>
        <v>6.1642235212782426</v>
      </c>
      <c r="D54" s="2">
        <f t="shared" si="10"/>
        <v>618.92827647872173</v>
      </c>
      <c r="E54" t="str">
        <f t="shared" si="7"/>
        <v>-32,0913460000002,618,928276478722</v>
      </c>
      <c r="F54" s="2">
        <f t="shared" si="11"/>
        <v>4.9715520698254236</v>
      </c>
      <c r="G54" s="2">
        <f t="shared" si="12"/>
        <v>2833.0545179086803</v>
      </c>
      <c r="H54" s="2">
        <f t="shared" si="8"/>
        <v>136.35806826098582</v>
      </c>
      <c r="I54" s="2">
        <f t="shared" si="6"/>
        <v>686.61113650733762</v>
      </c>
    </row>
    <row r="55" spans="2:9" x14ac:dyDescent="0.35">
      <c r="B55" s="2">
        <f t="shared" si="9"/>
        <v>-27.506868000000164</v>
      </c>
      <c r="C55" s="2">
        <f>A*(COSH(C_*(B55)/L)-1)</f>
        <v>4.5112080217606589</v>
      </c>
      <c r="D55" s="2">
        <f t="shared" si="10"/>
        <v>620.58129197823928</v>
      </c>
      <c r="E55" t="str">
        <f t="shared" si="7"/>
        <v>-27,5068680000002,620,581291978239</v>
      </c>
      <c r="F55" s="2">
        <f t="shared" si="11"/>
        <v>4.8733867868382115</v>
      </c>
      <c r="G55" s="2">
        <f t="shared" si="12"/>
        <v>2841.2521736902163</v>
      </c>
      <c r="H55" s="2">
        <f t="shared" si="8"/>
        <v>133.34996045361171</v>
      </c>
      <c r="I55" s="2">
        <f t="shared" si="6"/>
        <v>657.19577172095023</v>
      </c>
    </row>
    <row r="56" spans="2:9" x14ac:dyDescent="0.35">
      <c r="B56" s="2">
        <f t="shared" si="9"/>
        <v>-22.922390000000163</v>
      </c>
      <c r="C56" s="2">
        <f>A*(COSH(C_*(B56)/L)-1)</f>
        <v>3.1224657786571286</v>
      </c>
      <c r="D56" s="2">
        <f t="shared" si="10"/>
        <v>621.97003422134287</v>
      </c>
      <c r="E56" t="str">
        <f t="shared" si="7"/>
        <v>-22,9223900000002,621,970034221343</v>
      </c>
      <c r="F56" s="2">
        <f t="shared" si="11"/>
        <v>4.7902028715143583</v>
      </c>
      <c r="G56" s="2">
        <f t="shared" si="12"/>
        <v>2848.2246094164043</v>
      </c>
      <c r="H56" s="2">
        <f t="shared" si="8"/>
        <v>130.82276915677929</v>
      </c>
      <c r="I56" s="2">
        <f t="shared" si="6"/>
        <v>632.72048397774051</v>
      </c>
    </row>
    <row r="57" spans="2:9" x14ac:dyDescent="0.35">
      <c r="B57" s="2">
        <f t="shared" si="9"/>
        <v>-18.337912000000163</v>
      </c>
      <c r="C57" s="2">
        <f>A*(COSH(C_*(B57)/L)-1)</f>
        <v>1.9929883984793433</v>
      </c>
      <c r="D57" s="2">
        <f t="shared" si="10"/>
        <v>623.09951160152059</v>
      </c>
      <c r="E57" t="str">
        <f t="shared" si="7"/>
        <v>-18,3379120000002,623,099511601521</v>
      </c>
      <c r="F57" s="2">
        <f t="shared" si="11"/>
        <v>4.7215630552622221</v>
      </c>
      <c r="G57" s="2">
        <f t="shared" si="12"/>
        <v>2853.9969706474549</v>
      </c>
      <c r="H57" s="2">
        <f t="shared" si="8"/>
        <v>128.7673802469011</v>
      </c>
      <c r="I57" s="2">
        <f t="shared" si="6"/>
        <v>612.83562946720883</v>
      </c>
    </row>
    <row r="58" spans="2:9" x14ac:dyDescent="0.35">
      <c r="B58" s="2">
        <f t="shared" si="9"/>
        <v>-13.753434000000162</v>
      </c>
      <c r="C58" s="2">
        <f>A*(COSH(C_*(B58)/L)-1)</f>
        <v>1.1187025067879</v>
      </c>
      <c r="D58" s="2">
        <f t="shared" si="10"/>
        <v>623.97379749321203</v>
      </c>
      <c r="E58" t="str">
        <f t="shared" si="7"/>
        <v>-13,7534340000002,623,973797493212</v>
      </c>
      <c r="F58" s="2">
        <f t="shared" si="11"/>
        <v>4.6670991368187913</v>
      </c>
      <c r="G58" s="2">
        <f t="shared" si="12"/>
        <v>2858.5900749660013</v>
      </c>
      <c r="H58" s="2">
        <f t="shared" si="8"/>
        <v>127.17638111988651</v>
      </c>
      <c r="I58" s="2">
        <f t="shared" si="6"/>
        <v>597.25745387454458</v>
      </c>
    </row>
    <row r="59" spans="2:9" x14ac:dyDescent="0.35">
      <c r="B59" s="2">
        <f t="shared" si="9"/>
        <v>-9.1689560000001613</v>
      </c>
      <c r="C59" s="2">
        <f>A*(COSH(C_*(B59)/L)-1)</f>
        <v>0.49645505787647171</v>
      </c>
      <c r="D59" s="2">
        <f t="shared" si="10"/>
        <v>624.59604494212351</v>
      </c>
      <c r="E59" t="str">
        <f t="shared" si="7"/>
        <v>-9,16895600000016,624,596044942124</v>
      </c>
      <c r="F59" s="2">
        <f t="shared" si="11"/>
        <v>4.6265138517204134</v>
      </c>
      <c r="G59" s="2">
        <f t="shared" si="12"/>
        <v>2862.0204870541311</v>
      </c>
      <c r="H59" s="2">
        <f t="shared" si="8"/>
        <v>126.04403395814765</v>
      </c>
      <c r="I59" s="2">
        <f t="shared" si="6"/>
        <v>585.7638789484588</v>
      </c>
    </row>
    <row r="60" spans="2:9" x14ac:dyDescent="0.35">
      <c r="B60" s="2">
        <f t="shared" si="9"/>
        <v>-4.5844780000001615</v>
      </c>
      <c r="C60" s="2">
        <f>A*(COSH(C_*(B60)/L)-1)</f>
        <v>0.12400196355180861</v>
      </c>
      <c r="D60" s="2">
        <f t="shared" si="10"/>
        <v>624.96849803644818</v>
      </c>
      <c r="E60" t="str">
        <f t="shared" si="7"/>
        <v>-4,58447800000016,624,968498036448</v>
      </c>
      <c r="F60" s="2">
        <f t="shared" si="11"/>
        <v>4.5995825723598029</v>
      </c>
      <c r="G60" s="2">
        <f t="shared" si="12"/>
        <v>2864.3005784326583</v>
      </c>
      <c r="H60" s="2">
        <f t="shared" si="8"/>
        <v>125.36625503759571</v>
      </c>
      <c r="I60" s="2">
        <f t="shared" si="6"/>
        <v>578.19119188838135</v>
      </c>
    </row>
    <row r="61" spans="2:9" x14ac:dyDescent="0.35">
      <c r="B61" s="2">
        <f t="shared" si="9"/>
        <v>-1.6164847238542279E-13</v>
      </c>
      <c r="C61" s="2">
        <f>A*(COSH(C_*(B61)/L)-1)</f>
        <v>0</v>
      </c>
      <c r="D61" s="2">
        <f t="shared" si="10"/>
        <v>625.09249999999997</v>
      </c>
      <c r="E61" t="str">
        <f t="shared" si="7"/>
        <v>-1,61648472385423E-13,625,0925</v>
      </c>
      <c r="F61" s="2">
        <f t="shared" si="11"/>
        <v>4.5861547094977837</v>
      </c>
      <c r="G61" s="2">
        <f t="shared" si="12"/>
        <v>2865.4385720780697</v>
      </c>
      <c r="H61" s="2">
        <f t="shared" si="8"/>
        <v>125.14060000000001</v>
      </c>
      <c r="I61" s="2">
        <f t="shared" si="6"/>
        <v>574.43159649607401</v>
      </c>
    </row>
    <row r="62" spans="2:9" x14ac:dyDescent="0.35">
      <c r="B62" s="2">
        <f t="shared" si="9"/>
        <v>4.5844779999998382</v>
      </c>
      <c r="C62" s="2">
        <f>A*(COSH(C_*(B62)/L)-1)</f>
        <v>0.12400196355177807</v>
      </c>
      <c r="D62" s="2">
        <f t="shared" si="10"/>
        <v>624.96849803644818</v>
      </c>
      <c r="E62" t="str">
        <f t="shared" si="7"/>
        <v>4,58447799999984,624,968498036448</v>
      </c>
      <c r="F62" s="2">
        <f t="shared" si="11"/>
        <v>4.5861547094977837</v>
      </c>
      <c r="G62" s="2">
        <f t="shared" si="12"/>
        <v>2865.4385720780697</v>
      </c>
      <c r="H62" s="2">
        <f t="shared" si="8"/>
        <v>125.36625503759565</v>
      </c>
      <c r="I62" s="2">
        <f t="shared" si="6"/>
        <v>574.43159649607389</v>
      </c>
    </row>
    <row r="63" spans="2:9" x14ac:dyDescent="0.35">
      <c r="B63" s="2">
        <f t="shared" si="9"/>
        <v>9.168955999999838</v>
      </c>
      <c r="C63" s="2">
        <f>A*(COSH(C_*(B63)/L)-1)</f>
        <v>0.49645505787644117</v>
      </c>
      <c r="D63" s="2">
        <f t="shared" si="10"/>
        <v>624.59604494212351</v>
      </c>
      <c r="E63" t="str">
        <f t="shared" si="7"/>
        <v>9,16895599999984,624,596044942124</v>
      </c>
      <c r="F63" s="2">
        <f t="shared" si="11"/>
        <v>4.5995825723598029</v>
      </c>
      <c r="G63" s="2">
        <f t="shared" si="12"/>
        <v>2864.3005784326583</v>
      </c>
      <c r="H63" s="2">
        <f t="shared" si="8"/>
        <v>126.04403395814759</v>
      </c>
      <c r="I63" s="2">
        <f t="shared" si="6"/>
        <v>578.19119188838113</v>
      </c>
    </row>
    <row r="64" spans="2:9" x14ac:dyDescent="0.35">
      <c r="B64" s="2">
        <f t="shared" si="9"/>
        <v>13.753433999999839</v>
      </c>
      <c r="C64" s="2">
        <f>A*(COSH(C_*(B64)/L)-1)</f>
        <v>1.1187025067878542</v>
      </c>
      <c r="D64" s="2">
        <f t="shared" si="10"/>
        <v>623.97379749321215</v>
      </c>
      <c r="E64" t="str">
        <f t="shared" si="7"/>
        <v>13,7534339999998,623,973797493212</v>
      </c>
      <c r="F64" s="2">
        <f t="shared" si="11"/>
        <v>4.6265138517203974</v>
      </c>
      <c r="G64" s="2">
        <f t="shared" si="12"/>
        <v>2862.020487054132</v>
      </c>
      <c r="H64" s="2">
        <f t="shared" si="8"/>
        <v>127.17638111988643</v>
      </c>
      <c r="I64" s="2">
        <f t="shared" si="6"/>
        <v>585.76387894845652</v>
      </c>
    </row>
    <row r="65" spans="2:9" x14ac:dyDescent="0.35">
      <c r="B65" s="2">
        <f t="shared" si="9"/>
        <v>18.337911999999839</v>
      </c>
      <c r="C65" s="2">
        <f>A*(COSH(C_*(B65)/L)-1)</f>
        <v>1.9929883984792669</v>
      </c>
      <c r="D65" s="2">
        <f t="shared" si="10"/>
        <v>623.0995116015207</v>
      </c>
      <c r="E65" t="str">
        <f t="shared" si="7"/>
        <v>18,3379119999998,623,099511601521</v>
      </c>
      <c r="F65" s="2">
        <f t="shared" si="11"/>
        <v>4.6670991368187913</v>
      </c>
      <c r="G65" s="2">
        <f t="shared" si="12"/>
        <v>2858.5900749660018</v>
      </c>
      <c r="H65" s="2">
        <f t="shared" si="8"/>
        <v>128.76738024690096</v>
      </c>
      <c r="I65" s="2">
        <f t="shared" si="6"/>
        <v>597.25745387454401</v>
      </c>
    </row>
    <row r="66" spans="2:9" x14ac:dyDescent="0.35">
      <c r="B66" s="2">
        <f t="shared" si="9"/>
        <v>22.92238999999984</v>
      </c>
      <c r="C66" s="2">
        <f>A*(COSH(C_*(B66)/L)-1)</f>
        <v>3.1224657786570371</v>
      </c>
      <c r="D66" s="2">
        <f t="shared" si="10"/>
        <v>621.97003422134298</v>
      </c>
      <c r="E66" t="str">
        <f t="shared" si="7"/>
        <v>22,9223899999998,621,970034221343</v>
      </c>
      <c r="F66" s="2">
        <f t="shared" si="11"/>
        <v>4.7215630552622221</v>
      </c>
      <c r="G66" s="2">
        <f t="shared" si="12"/>
        <v>2853.9969706474558</v>
      </c>
      <c r="H66" s="2">
        <f t="shared" si="8"/>
        <v>130.82276915677915</v>
      </c>
      <c r="I66" s="2">
        <f t="shared" si="6"/>
        <v>612.83562946720838</v>
      </c>
    </row>
    <row r="67" spans="2:9" x14ac:dyDescent="0.35">
      <c r="B67" s="2">
        <f t="shared" si="9"/>
        <v>27.506867999999841</v>
      </c>
      <c r="C67" s="2">
        <f>A*(COSH(C_*(B67)/L)-1)</f>
        <v>4.5112080217605515</v>
      </c>
      <c r="D67" s="2">
        <f t="shared" si="10"/>
        <v>620.58129197823939</v>
      </c>
      <c r="E67" t="str">
        <f t="shared" si="7"/>
        <v>27,5068679999998,620,581291978239</v>
      </c>
      <c r="F67" s="2">
        <f t="shared" si="11"/>
        <v>4.7902028715143583</v>
      </c>
      <c r="G67" s="2">
        <f t="shared" si="12"/>
        <v>2848.2246094164052</v>
      </c>
      <c r="H67" s="2">
        <f t="shared" si="8"/>
        <v>133.34996045361152</v>
      </c>
      <c r="I67" s="2">
        <f t="shared" si="6"/>
        <v>632.72048397773972</v>
      </c>
    </row>
    <row r="68" spans="2:9" x14ac:dyDescent="0.35">
      <c r="B68" s="2">
        <f t="shared" si="9"/>
        <v>32.091345999999838</v>
      </c>
      <c r="C68" s="2">
        <f>A*(COSH(C_*(B68)/L)-1)</f>
        <v>6.1642235212781049</v>
      </c>
      <c r="D68" s="2">
        <f t="shared" si="10"/>
        <v>618.92827647872184</v>
      </c>
      <c r="E68" t="str">
        <f t="shared" si="7"/>
        <v>32,0913459999998,618,928276478722</v>
      </c>
      <c r="F68" s="2">
        <f t="shared" si="11"/>
        <v>4.8733867868382079</v>
      </c>
      <c r="G68" s="2">
        <f t="shared" si="12"/>
        <v>2841.2521736902145</v>
      </c>
      <c r="H68" s="2">
        <f t="shared" si="8"/>
        <v>136.35806826098556</v>
      </c>
      <c r="I68" s="2">
        <f t="shared" si="6"/>
        <v>657.19577172094864</v>
      </c>
    </row>
    <row r="69" spans="2:9" x14ac:dyDescent="0.35">
      <c r="B69" s="2">
        <f t="shared" si="9"/>
        <v>36.675823999999835</v>
      </c>
      <c r="C69" s="2">
        <f>A*(COSH(C_*(B69)/L)-1)</f>
        <v>8.0874737521377238</v>
      </c>
      <c r="D69" s="2">
        <f t="shared" si="10"/>
        <v>617.00502624786225</v>
      </c>
      <c r="E69" t="str">
        <f t="shared" si="7"/>
        <v>36,6758239999998,617,005026247862</v>
      </c>
      <c r="F69" s="2">
        <f t="shared" si="11"/>
        <v>4.9715520698254236</v>
      </c>
      <c r="G69" s="2">
        <f t="shared" si="12"/>
        <v>2833.0545179086807</v>
      </c>
      <c r="H69" s="2">
        <f t="shared" si="8"/>
        <v>139.85794109138021</v>
      </c>
      <c r="I69" s="2">
        <f t="shared" si="6"/>
        <v>686.61113650733625</v>
      </c>
    </row>
    <row r="70" spans="2:9" x14ac:dyDescent="0.35">
      <c r="B70" s="2">
        <f t="shared" si="9"/>
        <v>41.260301999999832</v>
      </c>
      <c r="C70" s="2">
        <f>A*(COSH(C_*(B70)/L)-1)</f>
        <v>10.287894770314043</v>
      </c>
      <c r="D70" s="2">
        <f t="shared" si="10"/>
        <v>614.80460522968588</v>
      </c>
      <c r="E70" t="str">
        <f t="shared" si="7"/>
        <v>41,2603019999998,614,804605229686</v>
      </c>
      <c r="F70" s="2">
        <f t="shared" si="11"/>
        <v>5.0852031611053965</v>
      </c>
      <c r="G70" s="2">
        <f t="shared" si="12"/>
        <v>2823.6020778484612</v>
      </c>
      <c r="H70" s="2">
        <f t="shared" si="8"/>
        <v>143.86220097050293</v>
      </c>
      <c r="I70" s="2">
        <f t="shared" si="6"/>
        <v>721.38728164118027</v>
      </c>
    </row>
    <row r="71" spans="2:9" x14ac:dyDescent="0.35">
      <c r="B71" s="2">
        <f t="shared" si="9"/>
        <v>45.84477999999983</v>
      </c>
      <c r="C71" s="2">
        <f>A*(COSH(C_*(B71)/L)-1)</f>
        <v>12.773422227187739</v>
      </c>
      <c r="D71" s="2">
        <f t="shared" si="10"/>
        <v>612.31907777281219</v>
      </c>
      <c r="E71" t="str">
        <f t="shared" si="7"/>
        <v>45,8447799999998,612,319077772812</v>
      </c>
      <c r="F71" s="2">
        <f t="shared" si="11"/>
        <v>5.2149099005981814</v>
      </c>
      <c r="G71" s="2">
        <f t="shared" si="12"/>
        <v>2812.8607640019618</v>
      </c>
      <c r="H71" s="2">
        <f t="shared" si="8"/>
        <v>148.38528895766726</v>
      </c>
      <c r="I71" s="2">
        <f t="shared" si="6"/>
        <v>762.02216432569094</v>
      </c>
    </row>
    <row r="72" spans="2:9" x14ac:dyDescent="0.35">
      <c r="B72" s="2">
        <f t="shared" si="9"/>
        <v>50.429257999999827</v>
      </c>
      <c r="C72" s="2">
        <f>A*(COSH(C_*(B72)/L)-1)</f>
        <v>15.553019988869814</v>
      </c>
      <c r="D72" s="2">
        <f t="shared" si="10"/>
        <v>609.53948001113019</v>
      </c>
      <c r="E72" t="str">
        <f t="shared" si="7"/>
        <v>50,4292579999998,609,53948001113</v>
      </c>
      <c r="F72" s="2">
        <f t="shared" si="11"/>
        <v>5.3613060208527132</v>
      </c>
      <c r="G72" s="2">
        <f t="shared" si="12"/>
        <v>2800.7918386361048</v>
      </c>
      <c r="H72" s="2">
        <f t="shared" si="8"/>
        <v>153.44351722637714</v>
      </c>
      <c r="I72" s="2">
        <f t="shared" si="6"/>
        <v>809.09829793065205</v>
      </c>
    </row>
    <row r="73" spans="2:9" x14ac:dyDescent="0.35">
      <c r="B73" s="2">
        <f t="shared" si="9"/>
        <v>55.013735999999824</v>
      </c>
      <c r="C73" s="2">
        <f>A*(COSH(C_*(B73)/L)-1)</f>
        <v>18.63671246370437</v>
      </c>
      <c r="D73" s="2">
        <f t="shared" si="10"/>
        <v>606.45578753629559</v>
      </c>
      <c r="E73" t="str">
        <f t="shared" si="7"/>
        <v>55,0137359999998,606,455787536296</v>
      </c>
      <c r="F73" s="2">
        <f t="shared" si="11"/>
        <v>5.5250880365687891</v>
      </c>
      <c r="G73" s="2">
        <f t="shared" si="12"/>
        <v>2787.3517760876421</v>
      </c>
      <c r="H73" s="2">
        <f t="shared" si="8"/>
        <v>159.05512789294238</v>
      </c>
      <c r="I73" s="2">
        <f t="shared" si="6"/>
        <v>863.29126279635398</v>
      </c>
    </row>
    <row r="74" spans="2:9" x14ac:dyDescent="0.35">
      <c r="B74" s="2">
        <f t="shared" si="9"/>
        <v>59.598213999999821</v>
      </c>
      <c r="C74" s="2">
        <f>A*(COSH(C_*(B74)/L)-1)</f>
        <v>22.035620754536403</v>
      </c>
      <c r="D74" s="2">
        <f t="shared" si="10"/>
        <v>603.05687924546362</v>
      </c>
      <c r="E74" t="str">
        <f t="shared" si="7"/>
        <v>59,5982139999998,603,056879245464</v>
      </c>
      <c r="F74" s="2">
        <f t="shared" si="11"/>
        <v>5.7070146400697332</v>
      </c>
      <c r="G74" s="2">
        <f t="shared" si="12"/>
        <v>2772.4921057911511</v>
      </c>
      <c r="H74" s="2">
        <f t="shared" si="8"/>
        <v>165.24035880528666</v>
      </c>
      <c r="I74" s="2">
        <f t="shared" si="6"/>
        <v>925.37954514766636</v>
      </c>
    </row>
    <row r="75" spans="2:9" x14ac:dyDescent="0.35">
      <c r="B75" s="2">
        <f t="shared" si="9"/>
        <v>64.182691999999818</v>
      </c>
      <c r="C75" s="2">
        <f>A*(COSH(C_*(B75)/L)-1)</f>
        <v>25.762002766125075</v>
      </c>
      <c r="D75" s="2">
        <f t="shared" si="10"/>
        <v>599.33049723387489</v>
      </c>
      <c r="E75" t="str">
        <f t="shared" ref="E75:E106" si="13">B75&amp;","&amp;D75</f>
        <v>64,1826919999998,599,330497233875</v>
      </c>
      <c r="F75" s="2">
        <f t="shared" si="11"/>
        <v>5.9079066875481381</v>
      </c>
      <c r="G75" s="2">
        <f t="shared" si="12"/>
        <v>2756.1592374736206</v>
      </c>
      <c r="H75" s="2">
        <f t="shared" ref="H75:H111" si="14">(Q.b-Q.t)/f.c*C75+Q.t</f>
        <v>172.02151652920975</v>
      </c>
      <c r="I75" s="2">
        <f t="shared" si="6"/>
        <v>996.25584437184875</v>
      </c>
    </row>
    <row r="76" spans="2:9" x14ac:dyDescent="0.35">
      <c r="B76" s="2">
        <f t="shared" ref="B76:B111" si="15">B75+Δx</f>
        <v>68.767169999999822</v>
      </c>
      <c r="C76" s="2">
        <f>A*(COSH(C_*(B76)/L)-1)</f>
        <v>29.829297412346794</v>
      </c>
      <c r="D76" s="2">
        <f t="shared" ref="D76:D107" si="16">f.c-C76</f>
        <v>595.26320258765315</v>
      </c>
      <c r="E76" t="str">
        <f t="shared" si="13"/>
        <v>68,7671699999998,595,263202587653</v>
      </c>
      <c r="F76" s="2">
        <f t="shared" ref="F76:F111" si="17">SQRT((B76-B75)^2+(D76-D75)^2)</f>
        <v>6.1286478338755987</v>
      </c>
      <c r="G76" s="2">
        <f t="shared" ref="G76:G111" si="18">(D75+D76)/2*(B76-B75)</f>
        <v>2738.2942678852019</v>
      </c>
      <c r="H76" s="2">
        <f t="shared" si="14"/>
        <v>179.42305679532404</v>
      </c>
      <c r="I76" s="2">
        <f t="shared" si="6"/>
        <v>1076.9400115163689</v>
      </c>
    </row>
    <row r="77" spans="2:9" x14ac:dyDescent="0.35">
      <c r="B77" s="2">
        <f t="shared" si="15"/>
        <v>73.351647999999827</v>
      </c>
      <c r="C77" s="2">
        <f>A*(COSH(C_*(B77)/L)-1)</f>
        <v>34.252173082618064</v>
      </c>
      <c r="D77" s="2">
        <f t="shared" si="16"/>
        <v>590.84032691738196</v>
      </c>
      <c r="E77" t="str">
        <f t="shared" si="13"/>
        <v>73,3516479999998,590,840326917382</v>
      </c>
      <c r="F77" s="2">
        <f t="shared" si="17"/>
        <v>6.3701858471445654</v>
      </c>
      <c r="G77" s="2">
        <f t="shared" si="18"/>
        <v>2718.8327683690945</v>
      </c>
      <c r="H77" s="2">
        <f t="shared" si="14"/>
        <v>187.47167269679059</v>
      </c>
      <c r="I77" s="2">
        <f t="shared" ref="I77:I111" si="19">(H76+H77)/2*F77</f>
        <v>1168.5938066013011</v>
      </c>
    </row>
    <row r="78" spans="2:9" x14ac:dyDescent="0.35">
      <c r="B78" s="2">
        <f t="shared" si="15"/>
        <v>77.936125999999831</v>
      </c>
      <c r="C78" s="2">
        <f>A*(COSH(C_*(B78)/L)-1)</f>
        <v>39.046580542328407</v>
      </c>
      <c r="D78" s="2">
        <f t="shared" si="16"/>
        <v>586.04591945767152</v>
      </c>
      <c r="E78" t="str">
        <f t="shared" si="13"/>
        <v>77,9361259999998,586,045919457672</v>
      </c>
      <c r="F78" s="2">
        <f t="shared" si="17"/>
        <v>6.6335346100108028</v>
      </c>
      <c r="G78" s="2">
        <f t="shared" si="18"/>
        <v>2697.7045525045082</v>
      </c>
      <c r="H78" s="2">
        <f t="shared" si="14"/>
        <v>196.19639095593351</v>
      </c>
      <c r="I78" s="2">
        <f t="shared" si="19"/>
        <v>1272.5376894980864</v>
      </c>
    </row>
    <row r="79" spans="2:9" x14ac:dyDescent="0.35">
      <c r="B79" s="2">
        <f t="shared" si="15"/>
        <v>82.520603999999835</v>
      </c>
      <c r="C79" s="2">
        <f>A*(COSH(C_*(B79)/L)-1)</f>
        <v>44.229810458065231</v>
      </c>
      <c r="D79" s="2">
        <f t="shared" si="16"/>
        <v>580.86268954193474</v>
      </c>
      <c r="E79" t="str">
        <f t="shared" si="13"/>
        <v>82,5206039999998,580,862689541935</v>
      </c>
      <c r="F79" s="2">
        <f t="shared" si="17"/>
        <v>6.9197767949459674</v>
      </c>
      <c r="G79" s="2">
        <f t="shared" si="18"/>
        <v>2674.833422984651</v>
      </c>
      <c r="H79" s="2">
        <f t="shared" si="14"/>
        <v>205.62867660691086</v>
      </c>
      <c r="I79" s="2">
        <f t="shared" si="19"/>
        <v>1390.269889074483</v>
      </c>
    </row>
    <row r="80" spans="2:9" x14ac:dyDescent="0.35">
      <c r="B80" s="2">
        <f t="shared" si="15"/>
        <v>87.10508199999984</v>
      </c>
      <c r="C80" s="2">
        <f>A*(COSH(C_*(B80)/L)-1)</f>
        <v>49.820555755090233</v>
      </c>
      <c r="D80" s="2">
        <f t="shared" si="16"/>
        <v>575.27194424490972</v>
      </c>
      <c r="E80" t="str">
        <f t="shared" si="13"/>
        <v>87,1050819999998,575,27194424491</v>
      </c>
      <c r="F80" s="2">
        <f t="shared" si="17"/>
        <v>7.2300671856277692</v>
      </c>
      <c r="G80" s="2">
        <f t="shared" si="18"/>
        <v>2650.1368968169249</v>
      </c>
      <c r="H80" s="2">
        <f t="shared" si="14"/>
        <v>215.80254647197199</v>
      </c>
      <c r="I80" s="2">
        <f t="shared" si="19"/>
        <v>1523.4880284908036</v>
      </c>
    </row>
    <row r="81" spans="2:9" x14ac:dyDescent="0.35">
      <c r="B81" s="2">
        <f t="shared" si="15"/>
        <v>91.689559999999844</v>
      </c>
      <c r="C81" s="2">
        <f>A*(COSH(C_*(B81)/L)-1)</f>
        <v>55.838979031955546</v>
      </c>
      <c r="D81" s="2">
        <f t="shared" si="16"/>
        <v>569.25352096804443</v>
      </c>
      <c r="E81" t="str">
        <f t="shared" si="13"/>
        <v>91,6895599999998,569,253520968044</v>
      </c>
      <c r="F81" s="2">
        <f t="shared" si="17"/>
        <v>7.5656366071863381</v>
      </c>
      <c r="G81" s="2">
        <f t="shared" si="18"/>
        <v>2623.5259078542795</v>
      </c>
      <c r="H81" s="2">
        <f t="shared" si="14"/>
        <v>226.75469184054475</v>
      </c>
      <c r="I81" s="2">
        <f t="shared" si="19"/>
        <v>1674.1136214762325</v>
      </c>
    </row>
    <row r="82" spans="2:9" x14ac:dyDescent="0.35">
      <c r="B82" s="2">
        <f t="shared" si="15"/>
        <v>96.274037999999848</v>
      </c>
      <c r="C82" s="2">
        <f>A*(COSH(C_*(B82)/L)-1)</f>
        <v>62.30678527538501</v>
      </c>
      <c r="D82" s="2">
        <f t="shared" si="16"/>
        <v>562.78571472461499</v>
      </c>
      <c r="E82" t="str">
        <f t="shared" si="13"/>
        <v>96,2740379999998,562,785714724615</v>
      </c>
      <c r="F82" s="2">
        <f t="shared" si="17"/>
        <v>7.9277964236620528</v>
      </c>
      <c r="G82" s="2">
        <f t="shared" si="18"/>
        <v>2594.9044855849088</v>
      </c>
      <c r="H82" s="2">
        <f t="shared" si="14"/>
        <v>238.52461079358608</v>
      </c>
      <c r="I82" s="2">
        <f t="shared" si="19"/>
        <v>1844.3197957134182</v>
      </c>
    </row>
    <row r="83" spans="2:9" x14ac:dyDescent="0.35">
      <c r="B83" s="2">
        <f t="shared" si="15"/>
        <v>100.85851599999985</v>
      </c>
      <c r="C83" s="2">
        <f>A*(COSH(C_*(B83)/L)-1)</f>
        <v>69.247300137661369</v>
      </c>
      <c r="D83" s="2">
        <f t="shared" si="16"/>
        <v>555.84519986233863</v>
      </c>
      <c r="E83" t="str">
        <f t="shared" si="13"/>
        <v>100,858516,555,845199862339</v>
      </c>
      <c r="F83" s="2">
        <f t="shared" si="17"/>
        <v>8.3179435611191224</v>
      </c>
      <c r="G83" s="2">
        <f t="shared" si="18"/>
        <v>2564.1694090218862</v>
      </c>
      <c r="H83" s="2">
        <f t="shared" si="14"/>
        <v>251.15475065041284</v>
      </c>
      <c r="I83" s="2">
        <f t="shared" si="19"/>
        <v>2036.5626457680171</v>
      </c>
    </row>
    <row r="84" spans="2:9" x14ac:dyDescent="0.35">
      <c r="B84" s="2">
        <f t="shared" si="15"/>
        <v>105.44299399999986</v>
      </c>
      <c r="C84" s="2">
        <f>A*(COSH(C_*(B84)/L)-1)</f>
        <v>76.685554058820472</v>
      </c>
      <c r="D84" s="2">
        <f t="shared" si="16"/>
        <v>548.40694594117952</v>
      </c>
      <c r="E84" t="str">
        <f t="shared" si="13"/>
        <v>105,442994,548,40694594118</v>
      </c>
      <c r="F84" s="2">
        <f t="shared" si="17"/>
        <v>8.7375660185272999</v>
      </c>
      <c r="G84" s="2">
        <f t="shared" si="18"/>
        <v>2531.2098344445126</v>
      </c>
      <c r="H84" s="2">
        <f t="shared" si="14"/>
        <v>264.6906610517367</v>
      </c>
      <c r="I84" s="2">
        <f t="shared" si="19"/>
        <v>2253.616670050963</v>
      </c>
    </row>
    <row r="85" spans="2:9" x14ac:dyDescent="0.35">
      <c r="B85" s="2">
        <f t="shared" si="15"/>
        <v>110.02747199999986</v>
      </c>
      <c r="C85" s="2">
        <f>A*(COSH(C_*(B85)/L)-1)</f>
        <v>84.648372537033623</v>
      </c>
      <c r="D85" s="2">
        <f t="shared" si="16"/>
        <v>540.44412746296632</v>
      </c>
      <c r="E85" t="str">
        <f t="shared" si="13"/>
        <v>110,027472,540,444127462966</v>
      </c>
      <c r="F85" s="2">
        <f t="shared" si="17"/>
        <v>9.1882488347594027</v>
      </c>
      <c r="G85" s="2">
        <f t="shared" si="18"/>
        <v>2495.9068956488481</v>
      </c>
      <c r="H85" s="2">
        <f t="shared" si="14"/>
        <v>279.18115823098651</v>
      </c>
      <c r="I85" s="2">
        <f t="shared" si="19"/>
        <v>2498.6148048914788</v>
      </c>
    </row>
    <row r="86" spans="2:9" x14ac:dyDescent="0.35">
      <c r="B86" s="2">
        <f t="shared" si="15"/>
        <v>114.61194999999987</v>
      </c>
      <c r="C86" s="2">
        <f>A*(COSH(C_*(B86)/L)-1)</f>
        <v>93.164472872730428</v>
      </c>
      <c r="D86" s="2">
        <f t="shared" si="16"/>
        <v>531.9280271272695</v>
      </c>
      <c r="E86" t="str">
        <f t="shared" si="13"/>
        <v>114,61195,531,92802712727</v>
      </c>
      <c r="F86" s="2">
        <f t="shared" si="17"/>
        <v>9.6716804879058902</v>
      </c>
      <c r="G86" s="2">
        <f t="shared" si="18"/>
        <v>2458.13327526577</v>
      </c>
      <c r="H86" s="2">
        <f t="shared" si="14"/>
        <v>294.67850106634819</v>
      </c>
      <c r="I86" s="2">
        <f t="shared" si="19"/>
        <v>2775.0936348111768</v>
      </c>
    </row>
    <row r="87" spans="2:9" x14ac:dyDescent="0.35">
      <c r="B87" s="2">
        <f t="shared" si="15"/>
        <v>119.19642799999987</v>
      </c>
      <c r="C87" s="2">
        <f>A*(COSH(C_*(B87)/L)-1)</f>
        <v>102.26456773536296</v>
      </c>
      <c r="D87" s="2">
        <f t="shared" si="16"/>
        <v>522.82793226463696</v>
      </c>
      <c r="E87" t="str">
        <f t="shared" si="13"/>
        <v>119,196428,522,827932264637</v>
      </c>
      <c r="F87" s="2">
        <f t="shared" si="17"/>
        <v>10.189659711756585</v>
      </c>
      <c r="G87" s="2">
        <f t="shared" si="18"/>
        <v>2417.7527456005464</v>
      </c>
      <c r="H87" s="2">
        <f t="shared" si="14"/>
        <v>311.23857954844266</v>
      </c>
      <c r="I87" s="2">
        <f t="shared" si="19"/>
        <v>3087.0444325028507</v>
      </c>
    </row>
    <row r="88" spans="2:9" x14ac:dyDescent="0.35">
      <c r="B88" s="2">
        <f t="shared" si="15"/>
        <v>123.78090599999987</v>
      </c>
      <c r="C88" s="2">
        <f>A*(COSH(C_*(B88)/L)-1)</f>
        <v>111.98147592631707</v>
      </c>
      <c r="D88" s="2">
        <f t="shared" si="16"/>
        <v>513.11102407368287</v>
      </c>
      <c r="E88" t="str">
        <f t="shared" si="13"/>
        <v>123,780906,513,111024073683</v>
      </c>
      <c r="F88" s="2">
        <f t="shared" si="17"/>
        <v>10.744102723071604</v>
      </c>
      <c r="G88" s="2">
        <f t="shared" si="18"/>
        <v>2374.6196773379957</v>
      </c>
      <c r="H88" s="2">
        <f t="shared" si="14"/>
        <v>328.92111634333457</v>
      </c>
      <c r="I88" s="2">
        <f t="shared" si="19"/>
        <v>3438.9707659157671</v>
      </c>
    </row>
    <row r="89" spans="2:9" x14ac:dyDescent="0.35">
      <c r="B89" s="2">
        <f t="shared" si="15"/>
        <v>128.36538399999986</v>
      </c>
      <c r="C89" s="2">
        <f>A*(COSH(C_*(B89)/L)-1)</f>
        <v>122.35024073742838</v>
      </c>
      <c r="D89" s="2">
        <f t="shared" si="16"/>
        <v>502.74225926257157</v>
      </c>
      <c r="E89" t="str">
        <f t="shared" si="13"/>
        <v>128,365384,502,742259262572</v>
      </c>
      <c r="F89" s="2">
        <f t="shared" si="17"/>
        <v>11.33705086169344</v>
      </c>
      <c r="G89" s="2">
        <f t="shared" si="18"/>
        <v>2328.5785143414073</v>
      </c>
      <c r="H89" s="2">
        <f t="shared" si="14"/>
        <v>347.78988217779425</v>
      </c>
      <c r="I89" s="2">
        <f t="shared" si="19"/>
        <v>3835.9535044506961</v>
      </c>
    </row>
    <row r="90" spans="2:9" x14ac:dyDescent="0.35">
      <c r="B90" s="2">
        <f t="shared" si="15"/>
        <v>132.94986199999985</v>
      </c>
      <c r="C90" s="2">
        <f>A*(COSH(C_*(B90)/L)-1)</f>
        <v>133.40825633195448</v>
      </c>
      <c r="D90" s="2">
        <f t="shared" si="16"/>
        <v>491.6842436680455</v>
      </c>
      <c r="E90" t="str">
        <f t="shared" si="13"/>
        <v>132,949862,491,684243668045</v>
      </c>
      <c r="F90" s="2">
        <f t="shared" si="17"/>
        <v>11.97067865332896</v>
      </c>
      <c r="G90" s="2">
        <f t="shared" si="18"/>
        <v>2279.4632126511697</v>
      </c>
      <c r="H90" s="2">
        <f t="shared" si="14"/>
        <v>367.91292582358346</v>
      </c>
      <c r="I90" s="2">
        <f t="shared" si="19"/>
        <v>4283.7241629348437</v>
      </c>
    </row>
    <row r="91" spans="2:9" x14ac:dyDescent="0.35">
      <c r="B91" s="2">
        <f t="shared" si="15"/>
        <v>137.53433999999984</v>
      </c>
      <c r="C91" s="2">
        <f>A*(COSH(C_*(B91)/L)-1)</f>
        <v>145.19540260378599</v>
      </c>
      <c r="D91" s="2">
        <f t="shared" si="16"/>
        <v>479.89709739621401</v>
      </c>
      <c r="E91" t="str">
        <f t="shared" si="13"/>
        <v>137,53434,479,897097396214</v>
      </c>
      <c r="F91" s="2">
        <f t="shared" si="17"/>
        <v>12.647302311798942</v>
      </c>
      <c r="G91" s="2">
        <f t="shared" si="18"/>
        <v>2227.0966416597921</v>
      </c>
      <c r="H91" s="2">
        <f t="shared" si="14"/>
        <v>389.36281951018509</v>
      </c>
      <c r="I91" s="2">
        <f t="shared" si="19"/>
        <v>4788.747642314519</v>
      </c>
    </row>
    <row r="92" spans="2:9" x14ac:dyDescent="0.35">
      <c r="B92" s="2">
        <f t="shared" si="15"/>
        <v>142.11881799999983</v>
      </c>
      <c r="C92" s="2">
        <f>A*(COSH(C_*(B92)/L)-1)</f>
        <v>157.75418900125749</v>
      </c>
      <c r="D92" s="2">
        <f t="shared" si="16"/>
        <v>467.33831099874249</v>
      </c>
      <c r="E92" t="str">
        <f t="shared" si="13"/>
        <v>142,118818,467,338310998742</v>
      </c>
      <c r="F92" s="2">
        <f t="shared" si="17"/>
        <v>13.369388703669276</v>
      </c>
      <c r="G92" s="2">
        <f t="shared" si="18"/>
        <v>2171.2899453038422</v>
      </c>
      <c r="H92" s="2">
        <f t="shared" si="14"/>
        <v>412.21692065104116</v>
      </c>
      <c r="I92" s="2">
        <f t="shared" si="19"/>
        <v>5358.3155616008262</v>
      </c>
    </row>
    <row r="93" spans="2:9" x14ac:dyDescent="0.35">
      <c r="B93" s="2">
        <f t="shared" si="15"/>
        <v>146.70329599999982</v>
      </c>
      <c r="C93" s="2">
        <f>A*(COSH(C_*(B93)/L)-1)</f>
        <v>171.12990783424559</v>
      </c>
      <c r="D93" s="2">
        <f t="shared" si="16"/>
        <v>453.96259216575436</v>
      </c>
      <c r="E93" t="str">
        <f t="shared" si="13"/>
        <v>146,703296,453,962592165754</v>
      </c>
      <c r="F93" s="2">
        <f t="shared" si="17"/>
        <v>14.139564803473874</v>
      </c>
      <c r="G93" s="2">
        <f t="shared" si="18"/>
        <v>2111.8418609688783</v>
      </c>
      <c r="H93" s="2">
        <f t="shared" si="14"/>
        <v>436.55765082719165</v>
      </c>
      <c r="I93" s="2">
        <f t="shared" si="19"/>
        <v>6000.6515284786201</v>
      </c>
    </row>
    <row r="94" spans="2:9" x14ac:dyDescent="0.35">
      <c r="B94" s="2">
        <f t="shared" si="15"/>
        <v>151.28777399999981</v>
      </c>
      <c r="C94" s="2">
        <f>A*(COSH(C_*(B94)/L)-1)</f>
        <v>185.37079761744704</v>
      </c>
      <c r="D94" s="2">
        <f t="shared" si="16"/>
        <v>439.72170238255296</v>
      </c>
      <c r="E94" t="str">
        <f t="shared" si="13"/>
        <v>151,287774,439,721702382553</v>
      </c>
      <c r="F94" s="2">
        <f t="shared" si="17"/>
        <v>14.960627672319561</v>
      </c>
      <c r="G94" s="2">
        <f t="shared" si="18"/>
        <v>2048.5379936511131</v>
      </c>
      <c r="H94" s="2">
        <f t="shared" si="14"/>
        <v>462.47279303445112</v>
      </c>
      <c r="I94" s="2">
        <f t="shared" si="19"/>
        <v>6725.0298683471146</v>
      </c>
    </row>
    <row r="95" spans="2:9" x14ac:dyDescent="0.35">
      <c r="B95" s="2">
        <f t="shared" si="15"/>
        <v>155.8722519999998</v>
      </c>
      <c r="C95" s="2">
        <f>A*(COSH(C_*(B95)/L)-1)</f>
        <v>200.52821703892027</v>
      </c>
      <c r="D95" s="2">
        <f t="shared" si="16"/>
        <v>424.5642829610797</v>
      </c>
      <c r="E95" t="str">
        <f t="shared" si="13"/>
        <v>155,872252,424,56428296108</v>
      </c>
      <c r="F95" s="2">
        <f t="shared" si="17"/>
        <v>15.835554996618805</v>
      </c>
      <c r="G95" s="2">
        <f t="shared" si="18"/>
        <v>1981.1500427580988</v>
      </c>
      <c r="H95" s="2">
        <f t="shared" si="14"/>
        <v>490.05580826611947</v>
      </c>
      <c r="I95" s="2">
        <f t="shared" si="19"/>
        <v>7541.9095258737862</v>
      </c>
    </row>
    <row r="96" spans="2:9" x14ac:dyDescent="0.35">
      <c r="B96" s="2">
        <f t="shared" si="15"/>
        <v>160.45672999999979</v>
      </c>
      <c r="C96" s="2">
        <f>A*(COSH(C_*(B96)/L)-1)</f>
        <v>216.6568301812955</v>
      </c>
      <c r="D96" s="2">
        <f t="shared" si="16"/>
        <v>408.43566981870447</v>
      </c>
      <c r="E96" t="str">
        <f t="shared" si="13"/>
        <v>160,45673,408,435669818704</v>
      </c>
      <c r="F96" s="2">
        <f t="shared" si="17"/>
        <v>16.767516227184124</v>
      </c>
      <c r="G96" s="2">
        <f t="shared" si="18"/>
        <v>1909.4349787599756</v>
      </c>
      <c r="H96" s="2">
        <f t="shared" si="14"/>
        <v>519.40617257296014</v>
      </c>
      <c r="I96" s="2">
        <f t="shared" si="19"/>
        <v>8463.0850722223495</v>
      </c>
    </row>
    <row r="97" spans="2:9" x14ac:dyDescent="0.35">
      <c r="B97" s="2">
        <f t="shared" si="15"/>
        <v>165.04120799999978</v>
      </c>
      <c r="C97" s="2">
        <f>A*(COSH(C_*(B97)/L)-1)</f>
        <v>233.81480366363994</v>
      </c>
      <c r="D97" s="2">
        <f t="shared" si="16"/>
        <v>391.27769633636001</v>
      </c>
      <c r="E97" t="str">
        <f t="shared" si="13"/>
        <v>165,041208,391,27769633636</v>
      </c>
      <c r="F97" s="2">
        <f t="shared" si="17"/>
        <v>17.759884362048069</v>
      </c>
      <c r="G97" s="2">
        <f t="shared" si="18"/>
        <v>1833.1341667219149</v>
      </c>
      <c r="H97" s="2">
        <f t="shared" si="14"/>
        <v>550.62973581602751</v>
      </c>
      <c r="I97" s="2">
        <f t="shared" si="19"/>
        <v>9501.8569981137407</v>
      </c>
    </row>
    <row r="98" spans="2:9" x14ac:dyDescent="0.35">
      <c r="B98" s="2">
        <f t="shared" si="15"/>
        <v>169.62568599999977</v>
      </c>
      <c r="C98" s="2">
        <f>A*(COSH(C_*(B98)/L)-1)</f>
        <v>252.06401641495376</v>
      </c>
      <c r="D98" s="2">
        <f t="shared" si="16"/>
        <v>373.02848358504622</v>
      </c>
      <c r="E98" t="str">
        <f t="shared" si="13"/>
        <v>169,625686,373,028483585046</v>
      </c>
      <c r="F98" s="2">
        <f t="shared" si="17"/>
        <v>18.816248419257164</v>
      </c>
      <c r="G98" s="2">
        <f t="shared" si="18"/>
        <v>1751.9724335568606</v>
      </c>
      <c r="H98" s="2">
        <f t="shared" si="14"/>
        <v>583.83910340615523</v>
      </c>
      <c r="I98" s="2">
        <f t="shared" si="19"/>
        <v>10673.223751355454</v>
      </c>
    </row>
    <row r="99" spans="2:9" x14ac:dyDescent="0.35">
      <c r="B99" s="2">
        <f t="shared" si="15"/>
        <v>174.21016399999976</v>
      </c>
      <c r="C99" s="2">
        <f>A*(COSH(C_*(B99)/L)-1)</f>
        <v>271.47028283583103</v>
      </c>
      <c r="D99" s="2">
        <f t="shared" si="16"/>
        <v>353.62221716416894</v>
      </c>
      <c r="E99" t="str">
        <f t="shared" si="13"/>
        <v>174,210164,353,622217164169</v>
      </c>
      <c r="F99" s="2">
        <f t="shared" si="17"/>
        <v>19.94042664865907</v>
      </c>
      <c r="G99" s="2">
        <f t="shared" si="18"/>
        <v>1665.6570756346766</v>
      </c>
      <c r="H99" s="2">
        <f t="shared" si="14"/>
        <v>619.15404240682346</v>
      </c>
      <c r="I99" s="2">
        <f t="shared" si="19"/>
        <v>11994.098291461662</v>
      </c>
    </row>
    <row r="100" spans="2:9" x14ac:dyDescent="0.35">
      <c r="B100" s="2">
        <f t="shared" si="15"/>
        <v>178.79464199999975</v>
      </c>
      <c r="C100" s="2">
        <f>A*(COSH(C_*(B100)/L)-1)</f>
        <v>292.10359015309973</v>
      </c>
      <c r="D100" s="2">
        <f t="shared" si="16"/>
        <v>332.98890984690024</v>
      </c>
      <c r="E100" t="str">
        <f t="shared" si="13"/>
        <v>178,794642,332,9889098469</v>
      </c>
      <c r="F100" s="2">
        <f t="shared" si="17"/>
        <v>21.136480534406338</v>
      </c>
      <c r="G100" s="2">
        <f t="shared" si="18"/>
        <v>1573.8768031687227</v>
      </c>
      <c r="H100" s="2">
        <f t="shared" si="14"/>
        <v>656.70191346498268</v>
      </c>
      <c r="I100" s="2">
        <f t="shared" si="19"/>
        <v>13483.552287995411</v>
      </c>
    </row>
    <row r="101" spans="2:9" x14ac:dyDescent="0.35">
      <c r="B101" s="2">
        <f t="shared" si="15"/>
        <v>183.37911999999974</v>
      </c>
      <c r="C101" s="2">
        <f>A*(COSH(C_*(B101)/L)-1)</f>
        <v>314.03835082344301</v>
      </c>
      <c r="D101" s="2">
        <f t="shared" si="16"/>
        <v>311.05414917655696</v>
      </c>
      <c r="E101" t="str">
        <f t="shared" si="13"/>
        <v>183,37912,311,054149176557</v>
      </c>
      <c r="F101" s="2">
        <f t="shared" si="17"/>
        <v>22.408729642657619</v>
      </c>
      <c r="G101" s="2">
        <f t="shared" si="18"/>
        <v>1476.3006175728674</v>
      </c>
      <c r="H101" s="2">
        <f t="shared" si="14"/>
        <v>696.61813012755965</v>
      </c>
      <c r="I101" s="2">
        <f t="shared" si="19"/>
        <v>15163.091488427452</v>
      </c>
    </row>
    <row r="102" spans="2:9" x14ac:dyDescent="0.35">
      <c r="B102" s="2">
        <f t="shared" si="15"/>
        <v>187.96359799999973</v>
      </c>
      <c r="C102" s="2">
        <f>A*(COSH(C_*(B102)/L)-1)</f>
        <v>337.35367089627596</v>
      </c>
      <c r="D102" s="2">
        <f t="shared" si="16"/>
        <v>287.73882910372402</v>
      </c>
      <c r="E102" t="str">
        <f t="shared" si="13"/>
        <v>187,963598,287,738829103724</v>
      </c>
      <c r="F102" s="2">
        <f t="shared" si="17"/>
        <v>23.761767371791407</v>
      </c>
      <c r="G102" s="2">
        <f t="shared" si="18"/>
        <v>1372.5766177402099</v>
      </c>
      <c r="H102" s="2">
        <f t="shared" si="14"/>
        <v>739.04664720013579</v>
      </c>
      <c r="I102" s="2">
        <f t="shared" si="19"/>
        <v>17056.966231367704</v>
      </c>
    </row>
    <row r="103" spans="2:9" x14ac:dyDescent="0.35">
      <c r="B103" s="2">
        <f t="shared" si="15"/>
        <v>192.54807599999972</v>
      </c>
      <c r="C103" s="2">
        <f>A*(COSH(C_*(B103)/L)-1)</f>
        <v>362.13363530370799</v>
      </c>
      <c r="D103" s="2">
        <f t="shared" si="16"/>
        <v>262.95886469629198</v>
      </c>
      <c r="E103" t="str">
        <f t="shared" si="13"/>
        <v>192,548076,262,958864696292</v>
      </c>
      <c r="F103" s="2">
        <f t="shared" si="17"/>
        <v>25.200477665434882</v>
      </c>
      <c r="G103" s="2">
        <f t="shared" si="18"/>
        <v>1262.330730938452</v>
      </c>
      <c r="H103" s="2">
        <f t="shared" si="14"/>
        <v>784.140479909026</v>
      </c>
      <c r="I103" s="2">
        <f t="shared" si="19"/>
        <v>19192.521588496176</v>
      </c>
    </row>
    <row r="104" spans="2:9" x14ac:dyDescent="0.35">
      <c r="B104" s="2">
        <f t="shared" si="15"/>
        <v>197.13255399999971</v>
      </c>
      <c r="C104" s="2">
        <f>A*(COSH(C_*(B104)/L)-1)</f>
        <v>388.46761110646963</v>
      </c>
      <c r="D104" s="2">
        <f t="shared" si="16"/>
        <v>236.62488889353034</v>
      </c>
      <c r="E104" t="str">
        <f t="shared" si="13"/>
        <v>197,132554,236,62488889353</v>
      </c>
      <c r="F104" s="2">
        <f t="shared" si="17"/>
        <v>26.730052751779589</v>
      </c>
      <c r="G104" s="2">
        <f t="shared" si="18"/>
        <v>1145.1653637449783</v>
      </c>
      <c r="H104" s="2">
        <f t="shared" si="14"/>
        <v>832.06225573908068</v>
      </c>
      <c r="I104" s="2">
        <f t="shared" si="19"/>
        <v>21600.592190722185</v>
      </c>
    </row>
    <row r="105" spans="2:9" x14ac:dyDescent="0.35">
      <c r="B105" s="2">
        <f t="shared" si="15"/>
        <v>201.7170319999997</v>
      </c>
      <c r="C105" s="2">
        <f>A*(COSH(C_*(B105)/L)-1)</f>
        <v>416.45056978943131</v>
      </c>
      <c r="D105" s="2">
        <f t="shared" si="16"/>
        <v>208.64193021056866</v>
      </c>
      <c r="E105" t="str">
        <f t="shared" si="13"/>
        <v>201,717032,208,641930210569</v>
      </c>
      <c r="F105" s="2">
        <f t="shared" si="17"/>
        <v>28.356011976031191</v>
      </c>
      <c r="G105" s="2">
        <f t="shared" si="18"/>
        <v>1020.6579681563586</v>
      </c>
      <c r="H105" s="2">
        <f t="shared" si="14"/>
        <v>882.98480093736202</v>
      </c>
      <c r="I105" s="2">
        <f t="shared" si="19"/>
        <v>24315.947439287127</v>
      </c>
    </row>
    <row r="106" spans="2:9" x14ac:dyDescent="0.35">
      <c r="B106" s="2">
        <f t="shared" si="15"/>
        <v>206.30150999999969</v>
      </c>
      <c r="C106" s="2">
        <f>A*(COSH(C_*(B106)/L)-1)</f>
        <v>446.18342976905643</v>
      </c>
      <c r="D106" s="2">
        <f t="shared" si="16"/>
        <v>178.90907023094354</v>
      </c>
      <c r="E106" t="str">
        <f t="shared" si="13"/>
        <v>206,30151,178,909070230944</v>
      </c>
      <c r="F106" s="2">
        <f t="shared" si="17"/>
        <v>30.08422179649121</v>
      </c>
      <c r="G106" s="2">
        <f t="shared" si="18"/>
        <v>888.35951770104953</v>
      </c>
      <c r="H106" s="2">
        <f t="shared" si="14"/>
        <v>937.09176379788755</v>
      </c>
      <c r="I106" s="2">
        <f t="shared" si="19"/>
        <v>27377.793530045521</v>
      </c>
    </row>
    <row r="107" spans="2:9" x14ac:dyDescent="0.35">
      <c r="B107" s="2">
        <f t="shared" si="15"/>
        <v>210.88598799999968</v>
      </c>
      <c r="C107" s="2">
        <f>A*(COSH(C_*(B107)/L)-1)</f>
        <v>477.77342034801006</v>
      </c>
      <c r="D107" s="2">
        <f t="shared" si="16"/>
        <v>147.31907965198991</v>
      </c>
      <c r="E107" t="str">
        <f t="shared" ref="E107:E138" si="20">B107&amp;","&amp;D107</f>
        <v>210,885988,147,31907965199</v>
      </c>
      <c r="F107" s="2">
        <f t="shared" si="17"/>
        <v>31.920917018639411</v>
      </c>
      <c r="G107" s="2">
        <f t="shared" si="18"/>
        <v>747.79288805950387</v>
      </c>
      <c r="H107" s="2">
        <f t="shared" si="14"/>
        <v>994.57827697526363</v>
      </c>
      <c r="I107" s="2">
        <f t="shared" si="19"/>
        <v>30830.339539455785</v>
      </c>
    </row>
    <row r="108" spans="2:9" x14ac:dyDescent="0.35">
      <c r="B108" s="2">
        <f t="shared" si="15"/>
        <v>215.47046599999967</v>
      </c>
      <c r="C108" s="2">
        <f>A*(COSH(C_*(B108)/L)-1)</f>
        <v>511.33446842949922</v>
      </c>
      <c r="D108" s="2">
        <f t="shared" ref="D108:D139" si="21">f.c-C108</f>
        <v>113.75803157050075</v>
      </c>
      <c r="E108" t="str">
        <f t="shared" si="20"/>
        <v>215,470466,113,758031570501</v>
      </c>
      <c r="F108" s="2">
        <f t="shared" si="17"/>
        <v>33.87272334579125</v>
      </c>
      <c r="G108" s="2">
        <f t="shared" si="18"/>
        <v>598.4511363515295</v>
      </c>
      <c r="H108" s="2">
        <f t="shared" si="14"/>
        <v>1055.6516612157911</v>
      </c>
      <c r="I108" s="2">
        <f t="shared" si="19"/>
        <v>34723.435745802148</v>
      </c>
    </row>
    <row r="109" spans="2:9" x14ac:dyDescent="0.35">
      <c r="B109" s="2">
        <f t="shared" si="15"/>
        <v>220.05494399999967</v>
      </c>
      <c r="C109" s="2">
        <f>A*(COSH(C_*(B109)/L)-1)</f>
        <v>546.98760938600219</v>
      </c>
      <c r="D109" s="2">
        <f t="shared" si="21"/>
        <v>78.104890613997782</v>
      </c>
      <c r="E109" t="str">
        <f t="shared" si="20"/>
        <v>220,054944,78,1048906139978</v>
      </c>
      <c r="F109" s="2">
        <f t="shared" si="17"/>
        <v>35.946681329390522</v>
      </c>
      <c r="G109" s="2">
        <f t="shared" si="18"/>
        <v>439.79567288527176</v>
      </c>
      <c r="H109" s="2">
        <f t="shared" si="14"/>
        <v>1120.5321730440014</v>
      </c>
      <c r="I109" s="2">
        <f t="shared" si="19"/>
        <v>39113.293402153984</v>
      </c>
    </row>
    <row r="110" spans="2:9" x14ac:dyDescent="0.35">
      <c r="B110" s="2">
        <f t="shared" si="15"/>
        <v>224.63942199999966</v>
      </c>
      <c r="C110" s="2">
        <f>A*(COSH(C_*(B110)/L)-1)</f>
        <v>584.86142356415212</v>
      </c>
      <c r="D110" s="2">
        <f t="shared" si="21"/>
        <v>40.231076435847854</v>
      </c>
      <c r="E110" t="str">
        <f t="shared" si="20"/>
        <v>224,639422,40,2310764358479</v>
      </c>
      <c r="F110" s="2">
        <f t="shared" si="17"/>
        <v>38.15027180681043</v>
      </c>
      <c r="G110" s="2">
        <f t="shared" si="18"/>
        <v>271.25431877437052</v>
      </c>
      <c r="H110" s="2">
        <f t="shared" si="14"/>
        <v>1189.4537991010936</v>
      </c>
      <c r="I110" s="2">
        <f t="shared" si="19"/>
        <v>44063.296353627295</v>
      </c>
    </row>
    <row r="111" spans="2:9" x14ac:dyDescent="0.35">
      <c r="B111" s="2">
        <f t="shared" si="15"/>
        <v>229.22389999999965</v>
      </c>
      <c r="C111" s="2">
        <f>A*(COSH(C_*(B111)/L)-1)</f>
        <v>625.09249999999713</v>
      </c>
      <c r="D111" s="2">
        <f t="shared" si="21"/>
        <v>2.8421709430404007E-12</v>
      </c>
      <c r="E111" t="str">
        <f t="shared" si="20"/>
        <v>229,2239,2,8421709430404E-12</v>
      </c>
      <c r="F111" s="2">
        <f t="shared" si="17"/>
        <v>40.491442919699558</v>
      </c>
      <c r="G111" s="2">
        <f t="shared" si="18"/>
        <v>92.219242418237769</v>
      </c>
      <c r="H111" s="2">
        <f t="shared" si="14"/>
        <v>1262.6650999999947</v>
      </c>
      <c r="I111" s="2">
        <f t="shared" si="19"/>
        <v>49644.916217634127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Sheet1</vt:lpstr>
      <vt:lpstr>A</vt:lpstr>
      <vt:lpstr>C_</vt:lpstr>
      <vt:lpstr>end</vt:lpstr>
      <vt:lpstr>f.c</vt:lpstr>
      <vt:lpstr>L</vt:lpstr>
      <vt:lpstr>no._of_step</vt:lpstr>
      <vt:lpstr>Q.b</vt:lpstr>
      <vt:lpstr>Q.t</vt:lpstr>
      <vt:lpstr>start</vt:lpstr>
      <vt:lpstr>step</vt:lpstr>
      <vt:lpstr>Δx</vt:lpstr>
    </vt:vector>
  </TitlesOfParts>
  <Company>Department of Architectural Representation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FEJÉR Tamás</dc:creator>
  <cp:lastModifiedBy>FEJÉR Tamás</cp:lastModifiedBy>
  <dcterms:created xsi:type="dcterms:W3CDTF">2016-10-20T08:33:19Z</dcterms:created>
  <dcterms:modified xsi:type="dcterms:W3CDTF">2016-11-30T07:35:40Z</dcterms:modified>
</cp:coreProperties>
</file>